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defaultThemeVersion="124226"/>
  <bookViews>
    <workbookView xWindow="240" yWindow="2130" windowWidth="14805" windowHeight="6045" activeTab="2"/>
  </bookViews>
  <sheets>
    <sheet name="INDICATEURS" sheetId="7" r:id="rId1"/>
    <sheet name="SYNTHESE" sheetId="5" r:id="rId2"/>
    <sheet name="MAITRISE DES REJETS" sheetId="3" r:id="rId3"/>
    <sheet name="MILIEUX" sheetId="1" r:id="rId4"/>
    <sheet name="PLUVIAL" sheetId="6" r:id="rId5"/>
  </sheets>
  <definedNames>
    <definedName name="_xlnm._FilterDatabase" localSheetId="2" hidden="1">'MAITRISE DES REJETS'!$D$1:$D$142</definedName>
    <definedName name="_xlnm.Print_Area" localSheetId="0">INDICATEURS!$A$1:$C$27</definedName>
    <definedName name="_xlnm.Print_Area" localSheetId="2">'MAITRISE DES REJETS'!$A$1:$N$143</definedName>
    <definedName name="_xlnm.Print_Area" localSheetId="4">PLUVIAL!$A$1:$N$31</definedName>
    <definedName name="_xlnm.Print_Area" localSheetId="1">SYNTHESE!$A$1:$F$26</definedName>
  </definedNames>
  <calcPr calcId="145621"/>
</workbook>
</file>

<file path=xl/calcChain.xml><?xml version="1.0" encoding="utf-8"?>
<calcChain xmlns="http://schemas.openxmlformats.org/spreadsheetml/2006/main">
  <c r="F24" i="5" l="1"/>
  <c r="F5" i="5"/>
  <c r="F24" i="6"/>
  <c r="F20" i="6"/>
  <c r="F5" i="6"/>
  <c r="G36" i="1"/>
  <c r="G29" i="1"/>
  <c r="G26" i="1"/>
  <c r="G15" i="1"/>
  <c r="G10" i="1"/>
  <c r="G5" i="1"/>
  <c r="F136" i="3"/>
  <c r="F23" i="5" l="1"/>
  <c r="F17" i="5"/>
  <c r="B11" i="5"/>
  <c r="F22" i="5" l="1"/>
  <c r="F21" i="5" s="1"/>
  <c r="F132" i="3"/>
  <c r="F11" i="5" s="1"/>
  <c r="F122" i="3"/>
  <c r="F9" i="5" s="1"/>
  <c r="F108" i="3"/>
  <c r="F8" i="5" s="1"/>
  <c r="F96" i="3"/>
  <c r="F7" i="5" s="1"/>
  <c r="F22" i="3"/>
  <c r="F6" i="5" s="1"/>
  <c r="F5" i="3"/>
  <c r="F19" i="5"/>
  <c r="F20" i="5" l="1"/>
  <c r="F18" i="5"/>
  <c r="G19" i="1"/>
  <c r="F16" i="5" s="1"/>
  <c r="F15" i="5"/>
  <c r="F14" i="5"/>
  <c r="F13" i="5"/>
  <c r="F130" i="3"/>
  <c r="F10" i="5" s="1"/>
  <c r="F4" i="5" s="1"/>
  <c r="F12" i="5" l="1"/>
  <c r="F26" i="5" s="1"/>
  <c r="G40" i="1"/>
</calcChain>
</file>

<file path=xl/comments1.xml><?xml version="1.0" encoding="utf-8"?>
<comments xmlns="http://schemas.openxmlformats.org/spreadsheetml/2006/main">
  <authors>
    <author>Auteur</author>
  </authors>
  <commentList>
    <comment ref="J99" authorId="0">
      <text>
        <r>
          <rPr>
            <b/>
            <sz val="9"/>
            <color indexed="81"/>
            <rFont val="Tahoma"/>
            <family val="2"/>
          </rPr>
          <t xml:space="preserve">Auteur:
</t>
        </r>
      </text>
    </comment>
    <comment ref="K116" authorId="0">
      <text>
        <r>
          <rPr>
            <b/>
            <sz val="9"/>
            <color indexed="81"/>
            <rFont val="Tahoma"/>
            <family val="2"/>
          </rPr>
          <t xml:space="preserve">Auteur:
</t>
        </r>
      </text>
    </comment>
  </commentList>
</comments>
</file>

<file path=xl/sharedStrings.xml><?xml version="1.0" encoding="utf-8"?>
<sst xmlns="http://schemas.openxmlformats.org/spreadsheetml/2006/main" count="887" uniqueCount="310">
  <si>
    <t>Référencement</t>
  </si>
  <si>
    <t>Type</t>
  </si>
  <si>
    <t>Catégorie</t>
  </si>
  <si>
    <t>Etude assainissement</t>
  </si>
  <si>
    <t>-</t>
  </si>
  <si>
    <t>Branchements industriels</t>
  </si>
  <si>
    <t>n°
action</t>
  </si>
  <si>
    <t>Cours d'eau</t>
  </si>
  <si>
    <t>Localisation</t>
  </si>
  <si>
    <t>Acquisition foncière de zones humides</t>
  </si>
  <si>
    <t>Identification et caractérisation des discontinuités - SRCE</t>
  </si>
  <si>
    <t>Restauration des trames vertes et bleues - SRCE</t>
  </si>
  <si>
    <t>Réseaux eaux usées</t>
  </si>
  <si>
    <t>TOTAL</t>
  </si>
  <si>
    <t>Restauration du lit mineur et des berges</t>
  </si>
  <si>
    <t>Etude préalable aux travaux de restauration de la continuité écologique</t>
  </si>
  <si>
    <t>Abaissement de clapet et ouverture de vannes</t>
  </si>
  <si>
    <t>Suivi biologique et qualitatif de la qualité des milieux aquatiques</t>
  </si>
  <si>
    <t>Connaitre, protéger et valoriser les milieux humides</t>
  </si>
  <si>
    <t>Mise en conformité des bâtiments publics</t>
  </si>
  <si>
    <t>Etudes assainissement</t>
  </si>
  <si>
    <t>Mise en conformité des branchements industriels</t>
  </si>
  <si>
    <t>Eaux pluviales</t>
  </si>
  <si>
    <t>Assainissement non collectif</t>
  </si>
  <si>
    <t>Information et sensibilisation des maîtres d'ouvrage 
potentiels - SRCE</t>
  </si>
  <si>
    <t>SRCE : Trame verte et trame bleue</t>
  </si>
  <si>
    <t>Travaux de restauration de la continuité écologique</t>
  </si>
  <si>
    <t>Montant</t>
  </si>
  <si>
    <t>VOLET MILIEUX</t>
  </si>
  <si>
    <t>ANIMATION</t>
  </si>
  <si>
    <t>Action</t>
  </si>
  <si>
    <t xml:space="preserve">Enjeu </t>
  </si>
  <si>
    <t>Priorité</t>
  </si>
  <si>
    <t>Collectivité(s) concernées</t>
  </si>
  <si>
    <t>Mise en conformité des 
bâtiments publics</t>
  </si>
  <si>
    <t>Contrôle, conventionnement</t>
  </si>
  <si>
    <t>SPANC</t>
  </si>
  <si>
    <t>Maitrise 
d'ouvrage pressentie</t>
  </si>
  <si>
    <t>SOUS-TOTAL</t>
  </si>
  <si>
    <t xml:space="preserve">Mise en place du SPANC </t>
  </si>
  <si>
    <t>A</t>
  </si>
  <si>
    <t>Massy</t>
  </si>
  <si>
    <t>Raccordement de la ZA de la Bonde au bassin Georges Brassens avec gestion des EP via des noues</t>
  </si>
  <si>
    <t>C</t>
  </si>
  <si>
    <t>Ville de Massy</t>
  </si>
  <si>
    <t>Maitre d'ouvrage</t>
  </si>
  <si>
    <t>Schéma directeur d'assainissement</t>
  </si>
  <si>
    <t>Contrôles et mises en conformité</t>
  </si>
  <si>
    <t>Mise en place d'une chaussée réservoir pour parking Mermoz avec mission de maîtrise d'œuvre associée</t>
  </si>
  <si>
    <t>Gestion intégrée des EP</t>
  </si>
  <si>
    <t>Réhabilitation réseaux eaux usées et mise en conformité branchements</t>
  </si>
  <si>
    <t>Remplacement du réseau EU rue du Noyer Lambert avec reprise des branchements et mission de maîtrise d'œuvre pour suivi des travaux</t>
  </si>
  <si>
    <t>Réseaux eaux usées et branchements</t>
  </si>
  <si>
    <t xml:space="preserve">Branchements </t>
  </si>
  <si>
    <t>Audit des services eau potable et assainissement et aide au choix du mode de gestion</t>
  </si>
  <si>
    <t>Mise en place d'un bassin enterré pour la gestion des EP du parking des Goachères</t>
  </si>
  <si>
    <t>Gestion EP</t>
  </si>
  <si>
    <t>Démarche vers le 0 phytosanitaire et plan de desherbage</t>
  </si>
  <si>
    <t>Ville de Saclay</t>
  </si>
  <si>
    <t>Saclay</t>
  </si>
  <si>
    <t>Remplacement, réhabilitations et création de regards EU Cour des Vilains</t>
  </si>
  <si>
    <t>Remplacement réseau EU rue Favrolles</t>
  </si>
  <si>
    <t>Remplacement et réhabilitations réseau EU rue de l'Egalité</t>
  </si>
  <si>
    <t>Réhabilitations réseau EU rue Chateaubriand</t>
  </si>
  <si>
    <t>Réhabilitations réseau EU rue Voltaire</t>
  </si>
  <si>
    <t>Réhabilitations réseau EU rue Diderot</t>
  </si>
  <si>
    <t>Réhabilitations réseau EU rue Montesquieu</t>
  </si>
  <si>
    <t>Réhabilitations réseau EU rue Rabelais</t>
  </si>
  <si>
    <t>Réhabilitations réseau EU rue Renan</t>
  </si>
  <si>
    <t>Réhabilitations réseau EU rue Corneille</t>
  </si>
  <si>
    <t>Réhabilitations réseau EU rue Montaigne</t>
  </si>
  <si>
    <t>Réhabilitations réseau EU rue Fénelon</t>
  </si>
  <si>
    <t>Réhabilitations réseau EU rue Victor Hugo</t>
  </si>
  <si>
    <t>Réhabilitations réseau EU rue Ampère</t>
  </si>
  <si>
    <t>Contrôles et mises en conformité (5 bâtiments)</t>
  </si>
  <si>
    <t>Mise en place de techniques alternatives à la gestion des EP dans le projet d'aménagement du nouveau CTM (chaussées réservoirs visitables et avec possibilité d'entretien)</t>
  </si>
  <si>
    <t>Maitrise d'oeuvre, création réseaux, et branchements</t>
  </si>
  <si>
    <t>Vélizy Villacoublay</t>
  </si>
  <si>
    <t>Ville de Vélizy Villacoublay</t>
  </si>
  <si>
    <t>Mise en place de filtres plantés de roseaux pour assurer auto épuration du bassin Art de Vivre (qui récupère les eaux de ruissellement de Usine Center et de la rue Citroën) - convention à établir avec la Ville de Bièvres (rénovation et aménagement paysager)</t>
  </si>
  <si>
    <t>Vélizy Villacoublay et Bièvres</t>
  </si>
  <si>
    <t>Epuration des EP</t>
  </si>
  <si>
    <t>Igny</t>
  </si>
  <si>
    <t>Ville d'Igny</t>
  </si>
  <si>
    <t>168 90</t>
  </si>
  <si>
    <t>Maîtrise des ruissellement EP rue Louis Muret (réseau unitaire)</t>
  </si>
  <si>
    <t>Déconnexion de réseau EP au niveau d'un regard rue du Docteur Roux vers la rue de Turbigo</t>
  </si>
  <si>
    <t>Déconnexion de réseau EP au niveau d'un regard rue du Docteur Roux vers la rue Jules Ferry</t>
  </si>
  <si>
    <t>Déconnexion de réseau EP au niveau d'un regard place Stalingrad vers la rue Pierre Lescot</t>
  </si>
  <si>
    <t>Déconnexion de réseau EP au niveau d'un regard rue Pierre Lescot vers la rue Saint Honoré</t>
  </si>
  <si>
    <t>Buc</t>
  </si>
  <si>
    <t>Ville de Buc</t>
  </si>
  <si>
    <t>Mises en conformité</t>
  </si>
  <si>
    <t>Mise en place d'un dépollueur chemin de la Butte aux vaches</t>
  </si>
  <si>
    <t>Ville de Jouy en Josas</t>
  </si>
  <si>
    <t>Jouy en Josas</t>
  </si>
  <si>
    <t>Ville de Toussus le Noble</t>
  </si>
  <si>
    <t>Toussus le Noble</t>
  </si>
  <si>
    <t>Ville de Verrières le Buisson</t>
  </si>
  <si>
    <t>Verrières le Buisson</t>
  </si>
  <si>
    <t>Ville de Wissous</t>
  </si>
  <si>
    <t>Wissous</t>
  </si>
  <si>
    <t>Campagnes de mesures de débit sur réseaux EU et Ep (secteurs à déterminer)</t>
  </si>
  <si>
    <t>NC</t>
  </si>
  <si>
    <t>Bièvre</t>
  </si>
  <si>
    <t>Ville des Loges en Josas</t>
  </si>
  <si>
    <t>Les Loges en Josas</t>
  </si>
  <si>
    <t>Redimensionnement du collecteur EU rue Guy Moquet suite à l'aménagement d'une nouvelle zone de logements par Cogédim</t>
  </si>
  <si>
    <t>Mise en place d'une noue pour gestion des EP à la parcelle - technique alternative au niveau de l'exploitation agricole Allavoine</t>
  </si>
  <si>
    <t>Mise en place d'un plan de désherbage en lien avec l'association des Villes pour la propreté urbaine (AVPU)</t>
  </si>
  <si>
    <t>Ville de Vauhallan</t>
  </si>
  <si>
    <t>Vauhallan</t>
  </si>
  <si>
    <t>ru de Vauhallan</t>
  </si>
  <si>
    <t>Bièvre / ru de Vauhallan</t>
  </si>
  <si>
    <t>Réhabilitation des berges du ru de Vauhallan sur 200 ml</t>
  </si>
  <si>
    <t>Ville de Bièvres</t>
  </si>
  <si>
    <t>Bièvres</t>
  </si>
  <si>
    <t>Mise en place de points de mesure pour évaluer l'efficacité des travaux réalisés (estimation des diminutions d'apports d'ECM et ECPP)</t>
  </si>
  <si>
    <t>CASQY</t>
  </si>
  <si>
    <t>St Quentin en Yvelines</t>
  </si>
  <si>
    <t>Réhabilitation de réseaux (action annuelle)</t>
  </si>
  <si>
    <t xml:space="preserve"> AMO-Etude de faisabilité d’ouvrage(s) de traitement des Eaux Pluviales dans la Réserve Naturelle</t>
  </si>
  <si>
    <t>Trappes</t>
  </si>
  <si>
    <t>Travaux découlant de l'étude sur le traitement des EP de la réserve naturelle</t>
  </si>
  <si>
    <t>AMO-Mise en place d'instrumentation sur les réseaux de SQY dont  des sondes de hauteur sur les bassins de rétention des eaux pluviales destinées à prévenir des risques d'inondations</t>
  </si>
  <si>
    <t>Travaux-Mise en place d'instrumentation sur les réseaux de SQY dont  des sondes de hauteur sur les bassins de rétention des eaux pluviales</t>
  </si>
  <si>
    <t>Ville de Vélizy et Ville de Bièvres</t>
  </si>
  <si>
    <t>Réhabilitation 1ère tranche du réseau EU avenue Cambacérès</t>
  </si>
  <si>
    <t>CAHB</t>
  </si>
  <si>
    <t>SIAVB</t>
  </si>
  <si>
    <t>Augmentation du diamètre du collecteur intercommunal EU situé le long de la Sygrie - 117 ml, diamètre passe de 400 à 500</t>
  </si>
  <si>
    <t>Doublement du collecteur EU entre Buc et Jouy - diamètre 500 - 7 km par tranches successives (seulement la moitié sur la durée du contrat)</t>
  </si>
  <si>
    <t>Buc / Jouy en Josas</t>
  </si>
  <si>
    <t>Etude capacitaire du collecteur du haras de Vauptain</t>
  </si>
  <si>
    <t>Etude diagnostic collecteur SIAVB secteur Bas prés</t>
  </si>
  <si>
    <t>Travaux de réhabilitation collecteur SIAVB secteur Haras de Vauptain</t>
  </si>
  <si>
    <t>Travaux de réhabilitation collecteur SIAVB secteur Verrières le Buisson Igny</t>
  </si>
  <si>
    <t>Travaux de réhabilitation collecteur SIAVB secteur Bauvinon</t>
  </si>
  <si>
    <t>Igny / Verrières le Buisson</t>
  </si>
  <si>
    <t>Création réseau EU Polytechnique aval</t>
  </si>
  <si>
    <t>BV SIAVB</t>
  </si>
  <si>
    <t>Etude de dévoiement du collecteur intercommunal syndical (étude interne SIAVB)</t>
  </si>
  <si>
    <t>Phyto Bièvre : aide à la mise en place des plans de désherbage des communes</t>
  </si>
  <si>
    <t>Acuisition foncière</t>
  </si>
  <si>
    <t>Acquisition de terrains (parcelles attenantes aux cours d'eau et ayant un intérêt pour la mise en place de zone humide) : Igny (2 parcelles au bout de prorpiété Wildenstein, 1 parcelle Saint Nicolas) et Verrières le Buisson (1 parcelle chez Monsieur Marchand et 1 sur Amblainvilliers) + parcelle Vilgénis</t>
  </si>
  <si>
    <t>Programme d'actions milieux aquatiques - 2014 / 2018</t>
  </si>
  <si>
    <t>Igny, Verrières le Buisson et Massy</t>
  </si>
  <si>
    <t>Analyses périodiques pour suivi de la qualité de rivière</t>
  </si>
  <si>
    <t>BV Bièvre</t>
  </si>
  <si>
    <t>Bièvre et affluents</t>
  </si>
  <si>
    <t>n° action</t>
  </si>
  <si>
    <t>Suppression du seuil du bassin de l'Abbaye aux Bois pour renaturation de la Sygrie</t>
  </si>
  <si>
    <t>Suppression du seuil de Vilgénis aval pour renaturation de Vilgénis</t>
  </si>
  <si>
    <t>Bièvre et Sygrie</t>
  </si>
  <si>
    <t>Renaturation hydromorphologique de la Bièvre sur parcelle Wildenstein : étude</t>
  </si>
  <si>
    <t>Etude hydromorphologique de la Bièvre et de ses affluents afin de vérifier les modifications possibles sur les secteurs les plus anthropisés</t>
  </si>
  <si>
    <t xml:space="preserve">Renaturation du ru des Graviers sur la parcelle Air France : étude opérationnelle et travaux </t>
  </si>
  <si>
    <t>Ru des Graviers</t>
  </si>
  <si>
    <t>Zone humide</t>
  </si>
  <si>
    <t>Aménagement de zone humide ru des Godets</t>
  </si>
  <si>
    <t>Création d'une saulaie inondable au niveau de l'étang de la Geneste. Objectif : augmentation du potentiel écologique de l'étang (support d'une vie aquatique plus intense) et amélioration de la biodiversité</t>
  </si>
  <si>
    <t>Marché à bons de commandes pour plantation d'arbres et d'arbustes en berge (restauration et lutte contre l'érosion des berges): présélection de différents secteurs sur le BV de la Bièvre</t>
  </si>
  <si>
    <t>Entretien rivère et affluents (fauchage, faucardage)</t>
  </si>
  <si>
    <t>Traitement des vases par bactéries</t>
  </si>
  <si>
    <t>Etude d'évaluation socio-économique des vulnérabilités des territoires du SIAVB face au risque inondation</t>
  </si>
  <si>
    <t>Etude diagnostic relative au classement des barrages de l'Essonne (Sablons, Vilgénis amont et aval, Damoiseaux et Abbaye aux Bois)</t>
  </si>
  <si>
    <t>Etude relative à l'efficacité des systèmes de maîtrise des ruissellements  (contrôles des installations préconisées dans les PC) + sessions de formation des services urbanisme</t>
  </si>
  <si>
    <t>Vauhallan, Massy et Bièvre</t>
  </si>
  <si>
    <t>Maîtrise des ruissellements et lutte contre les inondations</t>
  </si>
  <si>
    <t>B</t>
  </si>
  <si>
    <r>
      <t>Programme d'actions Contrat de bassin</t>
    </r>
    <r>
      <rPr>
        <b/>
        <sz val="14"/>
        <color rgb="FFFF0000"/>
        <rFont val="Calibri"/>
        <family val="2"/>
        <scheme val="minor"/>
      </rPr>
      <t xml:space="preserve"> </t>
    </r>
    <r>
      <rPr>
        <b/>
        <sz val="14"/>
        <color theme="1"/>
        <rFont val="Calibri"/>
        <family val="2"/>
        <scheme val="minor"/>
      </rPr>
      <t>2014-2018</t>
    </r>
  </si>
  <si>
    <t>Réhabilitation réseaux eaux usées et mise en conformité des branchements</t>
  </si>
  <si>
    <t xml:space="preserve">Acquisition foncière </t>
  </si>
  <si>
    <t>Mise en conformité des riverains de la rue Jean Monet</t>
  </si>
  <si>
    <t>Mise en conformité de riverains</t>
  </si>
  <si>
    <t>Réhabilitations réseau EU rue de Bièvres</t>
  </si>
  <si>
    <t>Réhabilitations réseau EU rue des Bouleaux</t>
  </si>
  <si>
    <t>Réhabilitations réseau EU rue des Alouettes</t>
  </si>
  <si>
    <t>Remplacement et réhabilitations réseau EU rue de Palaiseau</t>
  </si>
  <si>
    <t>Remplacement et réhabilitations réseau EU rue de la Martinière</t>
  </si>
  <si>
    <t>Réhabilitations réseau EU rue de la Grange</t>
  </si>
  <si>
    <t>Réhabilitations réseau EU place de la Mairie</t>
  </si>
  <si>
    <t>Remplacement et réhabilitations réseau EU rue du Moulin à vent</t>
  </si>
  <si>
    <t>Remplacement et réhabilitations réseau EU place des Quatre vents</t>
  </si>
  <si>
    <t>Réhabilitations réseau EU rue de la truie qui file, Monnet et Mistral</t>
  </si>
  <si>
    <t>Remplacement et réhabilitations du réseau EU rue Ampère</t>
  </si>
  <si>
    <t xml:space="preserve">Remplacement et réhabilitations du réseau EU rue du 4 septembre </t>
  </si>
  <si>
    <t>Remplacement et réhabilitations du réseau EU rue Alfred de Vigny</t>
  </si>
  <si>
    <t>Remplacement et réhabilitations du réseau EU rue de la Libération</t>
  </si>
  <si>
    <t>Remplacement et réhabilitations du réseau EU rue du Bas Igny / Docteur Schweitzer</t>
  </si>
  <si>
    <t>Remplacement et réhabilitations du réseau EU avenue du Bouton d'or</t>
  </si>
  <si>
    <t>Remplacement et réhabilitations du réseau EU avenue Jean Jaurès</t>
  </si>
  <si>
    <t>Remplacement et réhabilitations du réseau EU rue du Bas Igny</t>
  </si>
  <si>
    <t>Remplacement et réhabilitations du réseau EU avenue Carnot prolongée</t>
  </si>
  <si>
    <t>Etude pour la suppression des palplanches dans le secteur INRA</t>
  </si>
  <si>
    <t>Etudes de diagnostic de réseaux EU</t>
  </si>
  <si>
    <t>Mise à jour étude diag d'un sous bassin versant pour cibler les échanges entre les réseaux EU et EP (inversions de branchements) - ancienne étude Buffet</t>
  </si>
  <si>
    <t>Etude diagnostic réseaux et branchements EU (branchements des écoles, autres branchements communaux, 14 branchements rue de Villeras, réseau EU rue de la Grange, réseau EU rue Victor Hugo,  réseau EU derrière le cantine)</t>
  </si>
  <si>
    <t>Travaux suite SDA</t>
  </si>
  <si>
    <t>Mission de maîtrise d'œuvre pourmise en conformité des particuliers sur 2 quartiers (Blanchette et 3 rues dans la zone nord de la Ville)</t>
  </si>
  <si>
    <t>Remplacement réseaux EU rue de la Tour</t>
  </si>
  <si>
    <t>Réhabilitations réseau EU rue des Ecoliers</t>
  </si>
  <si>
    <t>Marché de maîtrise d'œuvre pour mise en conformité des branchements particuliers</t>
  </si>
  <si>
    <t>Travaux de mise en conformité à la charge des riverains avec maîtrise d'ouvrage déléguée</t>
  </si>
  <si>
    <t>Réhabilitation du collecteur EU de la Sygrie (tronçons F2, F3 et F4) - 80 % en chemisage et 20 % en remplacement - secteurs à préciser (SDA)</t>
  </si>
  <si>
    <t>Réhabilitation du collecteur EU de la Sygrie (tronçon F13 Route de Jouy) - 80 % en chemisage et 20 % en remplacement - secteurs à préciser (SDA)</t>
  </si>
  <si>
    <t>Réhabilitation des réseaux EU carrefour Pompidou</t>
  </si>
  <si>
    <t>Réhabilitation du réseau EU rue Pierre Vaudenay</t>
  </si>
  <si>
    <t>Réhabilitation du collecteur EU rue Million</t>
  </si>
  <si>
    <t>Réhabilitation du réseau EU rue Victor Hugo / chemin de la Butte à Doineau</t>
  </si>
  <si>
    <t>Réhabilitation du réseau EU rue Pétineau</t>
  </si>
  <si>
    <t>Réhabilitation du réseau EU avenue Georges Clémenceau</t>
  </si>
  <si>
    <t>Réhabilitation du réseau EU chemin de la Butte aux Crèches, rue Charles De gaulle et rue de la Libération</t>
  </si>
  <si>
    <t>Remplacement du collecteur EU chemin de la Butte aux Crèches</t>
  </si>
  <si>
    <t>Réhabilitation du réseau EU route de Bièvres</t>
  </si>
  <si>
    <t>Réhabilitation du réseau EU rue Pasteur</t>
  </si>
  <si>
    <t>Réhabilitation du réseau EU rue du Docteur Kurzenne</t>
  </si>
  <si>
    <t>Réhabilitation du réseau EU rue du Maréchal Joffre</t>
  </si>
  <si>
    <t>Mises en conformité stade</t>
  </si>
  <si>
    <t>Réhabilitation réseau EU + extension rue de Paron (Antony Foch)</t>
  </si>
  <si>
    <t>Extension du réseau Route Militaire</t>
  </si>
  <si>
    <t>Mise en séparatif rue Guynemer (entre rue Gallieni et place du 8 mai 1945)</t>
  </si>
  <si>
    <t>Mise en séparatif rue Montmartre</t>
  </si>
  <si>
    <t>Mise en séparatif rue Rambuteau</t>
  </si>
  <si>
    <t>Mise en séparatif rue Etienne Marcel</t>
  </si>
  <si>
    <t>Mise en séparatif rue Berger</t>
  </si>
  <si>
    <t>Mise en séparatif rue de la Lingerie</t>
  </si>
  <si>
    <t>Mise en séparatif rue Gallieni (entre rue Guynemer et rue Montorgueil)</t>
  </si>
  <si>
    <t>Mise en séparatif chemin du Pont de Molière</t>
  </si>
  <si>
    <t>Mise en place de techniques alternatives à la gestion des EP à la parcelle via l'acquisition de cuves de rétention des EP pour l'arrosage des jardins des particuliers, après campagne d'information</t>
  </si>
  <si>
    <t>Communes adhérentes au SIAVB</t>
  </si>
  <si>
    <t>Buc, Les Loges-en-Josas, Vélizy-Villacoublay, Jouy-en-Josas, Toussus-le-Noble, Saclay, Vauhallan, Igny, Verrières-le-Buisson, Massy, Wissous, Clamart</t>
  </si>
  <si>
    <t>Buc, Les Loges-en-Josas, Vélizy-Villacoublay, Jouy-en-Josas, Toussus-le-Noble, Saclay, Vauhallan, Igny, Verrières-le-Buisson, Massy, Wissous, Bièvres, Palaiseau, Clamart</t>
  </si>
  <si>
    <t>Travaux de réouverture de la Bièvre sur Massy</t>
  </si>
  <si>
    <t>Prévention des pollutions diffuses - démarche zéro phytosanitaire</t>
  </si>
  <si>
    <t>Changement de pratiques d'entretien</t>
  </si>
  <si>
    <t>Programme d'actions eaux pluviales - 2014 / 2018</t>
  </si>
  <si>
    <t>enjeu</t>
  </si>
  <si>
    <t>LEGENDE</t>
  </si>
  <si>
    <t>actions réalisées par le SIAVB sans aide financière supplémentaire</t>
  </si>
  <si>
    <t>Non Chiffré</t>
  </si>
  <si>
    <t>couleur rouge</t>
  </si>
  <si>
    <t>Signification</t>
  </si>
  <si>
    <t>Codification</t>
  </si>
  <si>
    <t>Création réseaux et branchements</t>
  </si>
  <si>
    <t>VOLET MAITRISE DES REJETS</t>
  </si>
  <si>
    <t>Maîtrise des ruissellements</t>
  </si>
  <si>
    <t>Lutte contre les inondations</t>
  </si>
  <si>
    <t>Programme d'actions maîtrise des rejets - 2014 / 2018</t>
  </si>
  <si>
    <t>VOLET EAUX PLUVIALES</t>
  </si>
  <si>
    <t>bassin</t>
  </si>
  <si>
    <t>Travaux de réhabilitation des berges des bassins de rétention avec mise en place de phytorémédiation</t>
  </si>
  <si>
    <t>Etude de faisabilité de réhabilitation des berges de plusieurs bassins de rétention des eaux pluviales avec phytorémédiation</t>
  </si>
  <si>
    <t>Travaux de réaménagement du bassin du Parc Centre  avec reprofilage et mise en place d'une recirculation pour l'amélioration de la qualité de l'eau</t>
  </si>
  <si>
    <t>MOE- Etude de réaménagement du bassin du Parc Centre  avec reprofilage et mise en place d'une recirculation pour l'amélioration de la qualité de l'eau</t>
  </si>
  <si>
    <t>Bièvre / ru de Saint Marc</t>
  </si>
  <si>
    <t>Suivi écologique des réseaux d'eaux pluviales de SQY et analyses temps sec/temps de pluie de la Bièvre et du rû de St Marc</t>
  </si>
  <si>
    <t>Etude d'avant projet détaillé relative au reméandrement et à la remise à ciel ouvert de la Bièvre en centre ville de Jouy et supression des palplanches dans le secteur INRA, dans le cadre du projet "cœur de ville"</t>
  </si>
  <si>
    <t>Travaux de reméandrement et remise à ciel ouvert de la Bièvre en centre ville de Jouy et supression des palplanches dans le secteur INRA, dans le cadre du projet "cœur de ville"</t>
  </si>
  <si>
    <t>Fréquence des réunions ou comités dans le cadre du contrat et taux de présence</t>
  </si>
  <si>
    <t>Nombre de personnes ciblées par les campagnes</t>
  </si>
  <si>
    <t>Nombre de plaquette / colloques réalisés</t>
  </si>
  <si>
    <t>Gouvernance et communication</t>
  </si>
  <si>
    <t>Nombre de projets et superficie aménagée ayant recours à des techniques alternatives de gestion des eaux pluviales</t>
  </si>
  <si>
    <t>Nombre de journées d’information, de formation, de sensibilisation au risque inondation</t>
  </si>
  <si>
    <t>Nombres d’études sur le risque inondation</t>
  </si>
  <si>
    <t>Maîtrise du ruissellement et prévention du risque inondation</t>
  </si>
  <si>
    <t>Longueur de cours d’eau mis à l’air libre</t>
  </si>
  <si>
    <t>Surfaces de zones humides restaurées, aménagées ou acquises</t>
  </si>
  <si>
    <t>Nombre de seuils effacés</t>
  </si>
  <si>
    <t>Linéaire de cheminement en bord de rivière (initial / final, créé / ouvert)</t>
  </si>
  <si>
    <t>Poids de déchets ôtés de la rivière</t>
  </si>
  <si>
    <t>Linéaires de berges restaurés et entretenus</t>
  </si>
  <si>
    <t>Nombre d’études lancées</t>
  </si>
  <si>
    <t>Restauration et entretien des cours d'eau et des milieux associés</t>
  </si>
  <si>
    <t>Promouvoir les bonnes pratiques par l'exemple</t>
  </si>
  <si>
    <t>Taux de mise en conformité des raccordements ou nombre de raccordements mis en conformité (pour les particuliers et les industriels)</t>
  </si>
  <si>
    <t>Nb de branchements mis en conformité pour les bâtiments publics</t>
  </si>
  <si>
    <t>Linéaires de réseaux créés, réhabilités ou mis en séparatif</t>
  </si>
  <si>
    <t>Travaux de réhabilitation et de mise en conformité du patrimoine assainissement</t>
  </si>
  <si>
    <t>Nombre d’arrêtés d’autorisation de déversement établis</t>
  </si>
  <si>
    <t>Nombre de contacts pris avec les industriels et nombre de visites réalisées</t>
  </si>
  <si>
    <t>Nombre de SDA et diagnostics réseaux programmés</t>
  </si>
  <si>
    <t>Nombre de zonages d’assainissement</t>
  </si>
  <si>
    <t>Nombre de collectivités disposant d’un SDA &lt; 10 ans</t>
  </si>
  <si>
    <t>Nombre d’études lancées (STEP et réseaux)</t>
  </si>
  <si>
    <t>Connaissances de l'état et du fonctionnement du patrimoine assainissement</t>
  </si>
  <si>
    <t>INDICATEURS DE MOYEN ET DE REALISATION</t>
  </si>
  <si>
    <t>OBJECTIFS</t>
  </si>
  <si>
    <t>ENJEUX</t>
  </si>
  <si>
    <t>Nombre de communes n'utilisant plus de produits phytosanitaires (zéro phyto)</t>
  </si>
  <si>
    <t>Nombre de communes ayant mis en place un plan de gestion différenciée</t>
  </si>
  <si>
    <t>Nombre de journées de formation réalisées pour réduire ou supprimer l’usage des produits phytosanitaires</t>
  </si>
  <si>
    <t>Volume d’eau stocké grâce aux zones d’expansion de crues</t>
  </si>
  <si>
    <t>SDA</t>
  </si>
  <si>
    <t>Réhabilitation</t>
  </si>
  <si>
    <t>Mise en séparatif</t>
  </si>
  <si>
    <t>Remplacement</t>
  </si>
  <si>
    <t>Réhabilitation et remplacement</t>
  </si>
  <si>
    <t>Extension de réseau / doublement</t>
  </si>
  <si>
    <t>Phyto</t>
  </si>
  <si>
    <t>Contrôles indsutriels</t>
  </si>
  <si>
    <t>Mise en conformité bâtiments publics</t>
  </si>
  <si>
    <t>Mise en conformité de branchements</t>
  </si>
  <si>
    <t>travaux divers suite SDA (non précisés)</t>
  </si>
  <si>
    <t>Etudes</t>
  </si>
  <si>
    <r>
      <t xml:space="preserve">Gestion EP </t>
    </r>
    <r>
      <rPr>
        <sz val="11"/>
        <rFont val="Calibri"/>
        <family val="2"/>
        <scheme val="minor"/>
      </rPr>
      <t>Annulé car travaux de la rue Rhin et Danube ont permis d'arrêter les inondations</t>
    </r>
  </si>
  <si>
    <r>
      <t xml:space="preserve">SPANC </t>
    </r>
    <r>
      <rPr>
        <sz val="11"/>
        <rFont val="Calibri"/>
        <family val="2"/>
        <scheme val="minor"/>
      </rPr>
      <t>Intégré dans contrat d'affermage</t>
    </r>
  </si>
  <si>
    <t>Mises en conformité -5 ou 6 bâtiments prévus en 2015</t>
  </si>
  <si>
    <r>
      <t xml:space="preserve">Etude assainissement </t>
    </r>
    <r>
      <rPr>
        <sz val="11"/>
        <rFont val="Calibri"/>
        <family val="2"/>
        <scheme val="minor"/>
      </rPr>
      <t>Intégré dans contrat d'affermage</t>
    </r>
  </si>
</sst>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6" formatCode="#,##0\ &quot;€&quot;;[Red]\-#,##0\ &quot;€&quot;"/>
    <numFmt numFmtId="164" formatCode="#,##0\ &quot;€&quot;"/>
    <numFmt numFmtId="165" formatCode="#,##0_ ;[Red]\-#,##0\ "/>
  </numFmts>
  <fonts count="20" x14ac:knownFonts="1">
    <font>
      <sz val="11"/>
      <color theme="1"/>
      <name val="Calibri"/>
      <family val="2"/>
      <scheme val="minor"/>
    </font>
    <font>
      <b/>
      <sz val="11"/>
      <color theme="1"/>
      <name val="Calibri"/>
      <family val="2"/>
      <scheme val="minor"/>
    </font>
    <font>
      <b/>
      <sz val="14"/>
      <color theme="1"/>
      <name val="Calibri"/>
      <family val="2"/>
      <scheme val="minor"/>
    </font>
    <font>
      <b/>
      <i/>
      <sz val="11"/>
      <color theme="1"/>
      <name val="Calibri"/>
      <family val="2"/>
      <scheme val="minor"/>
    </font>
    <font>
      <b/>
      <sz val="14"/>
      <color rgb="FFFF0000"/>
      <name val="Calibri"/>
      <family val="2"/>
      <scheme val="minor"/>
    </font>
    <font>
      <sz val="11"/>
      <name val="Calibri"/>
      <family val="2"/>
      <scheme val="minor"/>
    </font>
    <font>
      <b/>
      <sz val="12"/>
      <color theme="1"/>
      <name val="Calibri"/>
      <family val="2"/>
      <scheme val="minor"/>
    </font>
    <font>
      <sz val="12"/>
      <color theme="1"/>
      <name val="Calibri"/>
      <family val="2"/>
      <scheme val="minor"/>
    </font>
    <font>
      <sz val="9"/>
      <color theme="1"/>
      <name val="Calibri"/>
      <family val="2"/>
      <scheme val="minor"/>
    </font>
    <font>
      <sz val="11"/>
      <color rgb="FFFF0000"/>
      <name val="Calibri"/>
      <family val="2"/>
      <scheme val="minor"/>
    </font>
    <font>
      <sz val="11"/>
      <color theme="1"/>
      <name val="Calibri"/>
      <family val="2"/>
      <scheme val="minor"/>
    </font>
    <font>
      <sz val="10"/>
      <name val="Arial"/>
      <family val="2"/>
    </font>
    <font>
      <b/>
      <sz val="14"/>
      <name val="Calibri"/>
      <family val="2"/>
      <scheme val="minor"/>
    </font>
    <font>
      <b/>
      <i/>
      <sz val="11"/>
      <color rgb="FFFF0000"/>
      <name val="Calibri"/>
      <family val="2"/>
      <scheme val="minor"/>
    </font>
    <font>
      <b/>
      <i/>
      <sz val="11"/>
      <name val="Calibri"/>
      <family val="2"/>
      <scheme val="minor"/>
    </font>
    <font>
      <b/>
      <sz val="9"/>
      <color indexed="81"/>
      <name val="Tahoma"/>
      <family val="2"/>
    </font>
    <font>
      <b/>
      <sz val="11"/>
      <color rgb="FFFF0000"/>
      <name val="Calibri"/>
      <family val="2"/>
      <scheme val="minor"/>
    </font>
    <font>
      <sz val="11"/>
      <color theme="1"/>
      <name val="Calibri"/>
      <family val="2"/>
    </font>
    <font>
      <strike/>
      <sz val="11"/>
      <color theme="1"/>
      <name val="Calibri"/>
      <family val="2"/>
      <scheme val="minor"/>
    </font>
    <font>
      <strike/>
      <sz val="11"/>
      <name val="Calibri"/>
      <family val="2"/>
      <scheme val="minor"/>
    </font>
  </fonts>
  <fills count="7">
    <fill>
      <patternFill patternType="none"/>
    </fill>
    <fill>
      <patternFill patternType="gray125"/>
    </fill>
    <fill>
      <patternFill patternType="solid">
        <fgColor theme="6" tint="0.59999389629810485"/>
        <bgColor indexed="64"/>
      </patternFill>
    </fill>
    <fill>
      <patternFill patternType="solid">
        <fgColor theme="1" tint="0.499984740745262"/>
        <bgColor indexed="64"/>
      </patternFill>
    </fill>
    <fill>
      <patternFill patternType="solid">
        <fgColor theme="0" tint="-0.499984740745262"/>
        <bgColor indexed="64"/>
      </patternFill>
    </fill>
    <fill>
      <patternFill patternType="solid">
        <fgColor theme="6" tint="0.39997558519241921"/>
        <bgColor indexed="64"/>
      </patternFill>
    </fill>
    <fill>
      <patternFill patternType="solid">
        <fgColor theme="0"/>
        <bgColor indexed="64"/>
      </patternFill>
    </fill>
  </fills>
  <borders count="90">
    <border>
      <left/>
      <right/>
      <top/>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ck">
        <color auto="1"/>
      </left>
      <right/>
      <top/>
      <bottom style="thick">
        <color auto="1"/>
      </bottom>
      <diagonal/>
    </border>
    <border>
      <left/>
      <right/>
      <top/>
      <bottom style="thick">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hair">
        <color auto="1"/>
      </left>
      <right style="hair">
        <color auto="1"/>
      </right>
      <top style="hair">
        <color auto="1"/>
      </top>
      <bottom style="hair">
        <color auto="1"/>
      </bottom>
      <diagonal/>
    </border>
    <border>
      <left/>
      <right/>
      <top style="thick">
        <color auto="1"/>
      </top>
      <bottom style="hair">
        <color auto="1"/>
      </bottom>
      <diagonal/>
    </border>
    <border>
      <left style="hair">
        <color auto="1"/>
      </left>
      <right style="hair">
        <color auto="1"/>
      </right>
      <top style="hair">
        <color auto="1"/>
      </top>
      <bottom/>
      <diagonal/>
    </border>
    <border>
      <left style="hair">
        <color auto="1"/>
      </left>
      <right style="hair">
        <color auto="1"/>
      </right>
      <top style="hair">
        <color auto="1"/>
      </top>
      <bottom style="thick">
        <color auto="1"/>
      </bottom>
      <diagonal/>
    </border>
    <border>
      <left/>
      <right/>
      <top style="thick">
        <color auto="1"/>
      </top>
      <bottom style="thick">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thick">
        <color auto="1"/>
      </left>
      <right/>
      <top style="thick">
        <color auto="1"/>
      </top>
      <bottom style="thick">
        <color auto="1"/>
      </bottom>
      <diagonal/>
    </border>
    <border>
      <left/>
      <right style="thick">
        <color auto="1"/>
      </right>
      <top style="thick">
        <color auto="1"/>
      </top>
      <bottom style="thick">
        <color auto="1"/>
      </bottom>
      <diagonal/>
    </border>
    <border>
      <left/>
      <right/>
      <top style="thick">
        <color auto="1"/>
      </top>
      <bottom style="thin">
        <color auto="1"/>
      </bottom>
      <diagonal/>
    </border>
    <border>
      <left/>
      <right style="thin">
        <color auto="1"/>
      </right>
      <top style="thick">
        <color auto="1"/>
      </top>
      <bottom style="thick">
        <color auto="1"/>
      </bottom>
      <diagonal/>
    </border>
    <border>
      <left style="hair">
        <color auto="1"/>
      </left>
      <right style="thick">
        <color auto="1"/>
      </right>
      <top style="hair">
        <color auto="1"/>
      </top>
      <bottom style="hair">
        <color auto="1"/>
      </bottom>
      <diagonal/>
    </border>
    <border>
      <left style="hair">
        <color auto="1"/>
      </left>
      <right style="thick">
        <color auto="1"/>
      </right>
      <top style="hair">
        <color auto="1"/>
      </top>
      <bottom/>
      <diagonal/>
    </border>
    <border>
      <left/>
      <right style="thick">
        <color auto="1"/>
      </right>
      <top style="thick">
        <color auto="1"/>
      </top>
      <bottom style="hair">
        <color auto="1"/>
      </bottom>
      <diagonal/>
    </border>
    <border>
      <left style="hair">
        <color auto="1"/>
      </left>
      <right style="thick">
        <color auto="1"/>
      </right>
      <top style="hair">
        <color auto="1"/>
      </top>
      <bottom style="thick">
        <color auto="1"/>
      </bottom>
      <diagonal/>
    </border>
    <border>
      <left style="hair">
        <color auto="1"/>
      </left>
      <right style="hair">
        <color auto="1"/>
      </right>
      <top/>
      <bottom style="hair">
        <color auto="1"/>
      </bottom>
      <diagonal/>
    </border>
    <border>
      <left style="hair">
        <color auto="1"/>
      </left>
      <right style="thick">
        <color auto="1"/>
      </right>
      <top/>
      <bottom style="hair">
        <color auto="1"/>
      </bottom>
      <diagonal/>
    </border>
    <border>
      <left/>
      <right style="hair">
        <color auto="1"/>
      </right>
      <top style="hair">
        <color auto="1"/>
      </top>
      <bottom style="hair">
        <color auto="1"/>
      </bottom>
      <diagonal/>
    </border>
    <border>
      <left style="thick">
        <color auto="1"/>
      </left>
      <right style="thick">
        <color auto="1"/>
      </right>
      <top style="thick">
        <color auto="1"/>
      </top>
      <bottom/>
      <diagonal/>
    </border>
    <border>
      <left style="thick">
        <color auto="1"/>
      </left>
      <right style="thick">
        <color auto="1"/>
      </right>
      <top/>
      <bottom/>
      <diagonal/>
    </border>
    <border>
      <left style="thick">
        <color auto="1"/>
      </left>
      <right style="thick">
        <color auto="1"/>
      </right>
      <top/>
      <bottom style="thick">
        <color auto="1"/>
      </bottom>
      <diagonal/>
    </border>
    <border>
      <left/>
      <right/>
      <top style="medium">
        <color indexed="64"/>
      </top>
      <bottom/>
      <diagonal/>
    </border>
    <border>
      <left/>
      <right style="medium">
        <color indexed="64"/>
      </right>
      <top style="medium">
        <color indexed="64"/>
      </top>
      <bottom/>
      <diagonal/>
    </border>
    <border>
      <left style="hair">
        <color auto="1"/>
      </left>
      <right style="medium">
        <color indexed="64"/>
      </right>
      <top style="hair">
        <color auto="1"/>
      </top>
      <bottom style="hair">
        <color auto="1"/>
      </bottom>
      <diagonal/>
    </border>
    <border>
      <left/>
      <right/>
      <top/>
      <bottom style="medium">
        <color indexed="64"/>
      </bottom>
      <diagonal/>
    </border>
    <border>
      <left style="hair">
        <color auto="1"/>
      </left>
      <right style="hair">
        <color auto="1"/>
      </right>
      <top style="hair">
        <color auto="1"/>
      </top>
      <bottom style="medium">
        <color indexed="64"/>
      </bottom>
      <diagonal/>
    </border>
    <border>
      <left style="hair">
        <color auto="1"/>
      </left>
      <right style="medium">
        <color indexed="64"/>
      </right>
      <top style="hair">
        <color auto="1"/>
      </top>
      <bottom style="medium">
        <color indexed="64"/>
      </bottom>
      <diagonal/>
    </border>
    <border>
      <left style="medium">
        <color indexed="64"/>
      </left>
      <right/>
      <top style="medium">
        <color indexed="64"/>
      </top>
      <bottom/>
      <diagonal/>
    </border>
    <border>
      <left style="medium">
        <color indexed="64"/>
      </left>
      <right/>
      <top/>
      <bottom/>
      <diagonal/>
    </border>
    <border>
      <left style="hair">
        <color auto="1"/>
      </left>
      <right style="medium">
        <color indexed="64"/>
      </right>
      <top style="hair">
        <color auto="1"/>
      </top>
      <bottom/>
      <diagonal/>
    </border>
    <border>
      <left/>
      <right style="medium">
        <color indexed="64"/>
      </right>
      <top/>
      <bottom/>
      <diagonal/>
    </border>
    <border>
      <left style="medium">
        <color indexed="64"/>
      </left>
      <right/>
      <top/>
      <bottom style="medium">
        <color indexed="64"/>
      </bottom>
      <diagonal/>
    </border>
    <border>
      <left style="hair">
        <color auto="1"/>
      </left>
      <right style="hair">
        <color auto="1"/>
      </right>
      <top/>
      <bottom style="medium">
        <color indexed="64"/>
      </bottom>
      <diagonal/>
    </border>
    <border>
      <left style="hair">
        <color auto="1"/>
      </left>
      <right style="medium">
        <color indexed="64"/>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right/>
      <top style="thin">
        <color auto="1"/>
      </top>
      <bottom/>
      <diagonal/>
    </border>
    <border>
      <left style="thin">
        <color auto="1"/>
      </left>
      <right style="thin">
        <color auto="1"/>
      </right>
      <top style="medium">
        <color indexed="64"/>
      </top>
      <bottom style="thin">
        <color auto="1"/>
      </bottom>
      <diagonal/>
    </border>
    <border>
      <left style="thin">
        <color auto="1"/>
      </left>
      <right/>
      <top style="thin">
        <color auto="1"/>
      </top>
      <bottom style="medium">
        <color indexed="64"/>
      </bottom>
      <diagonal/>
    </border>
    <border>
      <left/>
      <right/>
      <top style="thin">
        <color auto="1"/>
      </top>
      <bottom style="medium">
        <color indexed="64"/>
      </bottom>
      <diagonal/>
    </border>
    <border>
      <left/>
      <right style="thin">
        <color auto="1"/>
      </right>
      <top style="thin">
        <color auto="1"/>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style="thin">
        <color auto="1"/>
      </bottom>
      <diagonal/>
    </border>
    <border>
      <left/>
      <right style="medium">
        <color indexed="64"/>
      </right>
      <top/>
      <bottom style="thin">
        <color auto="1"/>
      </bottom>
      <diagonal/>
    </border>
    <border>
      <left style="medium">
        <color indexed="64"/>
      </left>
      <right style="thin">
        <color auto="1"/>
      </right>
      <top style="thin">
        <color auto="1"/>
      </top>
      <bottom/>
      <diagonal/>
    </border>
    <border>
      <left style="thin">
        <color auto="1"/>
      </left>
      <right style="medium">
        <color indexed="64"/>
      </right>
      <top style="thin">
        <color auto="1"/>
      </top>
      <bottom/>
      <diagonal/>
    </border>
    <border>
      <left style="thin">
        <color auto="1"/>
      </left>
      <right style="medium">
        <color indexed="64"/>
      </right>
      <top/>
      <bottom style="thin">
        <color auto="1"/>
      </bottom>
      <diagonal/>
    </border>
    <border>
      <left style="medium">
        <color indexed="64"/>
      </left>
      <right style="thin">
        <color auto="1"/>
      </right>
      <top/>
      <bottom/>
      <diagonal/>
    </border>
    <border>
      <left style="medium">
        <color indexed="64"/>
      </left>
      <right style="thin">
        <color auto="1"/>
      </right>
      <top/>
      <bottom style="thin">
        <color auto="1"/>
      </bottom>
      <diagonal/>
    </border>
    <border>
      <left style="medium">
        <color indexed="64"/>
      </left>
      <right/>
      <top style="thick">
        <color auto="1"/>
      </top>
      <bottom style="thin">
        <color auto="1"/>
      </bottom>
      <diagonal/>
    </border>
    <border>
      <left style="thin">
        <color auto="1"/>
      </left>
      <right style="medium">
        <color indexed="64"/>
      </right>
      <top style="thick">
        <color auto="1"/>
      </top>
      <bottom style="thin">
        <color auto="1"/>
      </bottom>
      <diagonal/>
    </border>
    <border>
      <left style="medium">
        <color indexed="64"/>
      </left>
      <right style="thin">
        <color auto="1"/>
      </right>
      <top/>
      <bottom style="thick">
        <color auto="1"/>
      </bottom>
      <diagonal/>
    </border>
    <border>
      <left style="medium">
        <color indexed="64"/>
      </left>
      <right/>
      <top style="thick">
        <color auto="1"/>
      </top>
      <bottom style="thick">
        <color auto="1"/>
      </bottom>
      <diagonal/>
    </border>
    <border>
      <left style="thin">
        <color auto="1"/>
      </left>
      <right style="medium">
        <color indexed="64"/>
      </right>
      <top style="thick">
        <color auto="1"/>
      </top>
      <bottom style="thick">
        <color auto="1"/>
      </bottom>
      <diagonal/>
    </border>
    <border>
      <left style="medium">
        <color indexed="64"/>
      </left>
      <right/>
      <top style="thick">
        <color auto="1"/>
      </top>
      <bottom/>
      <diagonal/>
    </border>
    <border>
      <left/>
      <right style="medium">
        <color indexed="64"/>
      </right>
      <top style="thick">
        <color auto="1"/>
      </top>
      <bottom/>
      <diagonal/>
    </border>
    <border>
      <left style="thick">
        <color auto="1"/>
      </left>
      <right style="thick">
        <color auto="1"/>
      </right>
      <top style="thick">
        <color auto="1"/>
      </top>
      <bottom style="medium">
        <color indexed="64"/>
      </bottom>
      <diagonal/>
    </border>
    <border>
      <left style="thick">
        <color auto="1"/>
      </left>
      <right style="medium">
        <color indexed="64"/>
      </right>
      <top style="thick">
        <color auto="1"/>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auto="1"/>
      </left>
      <right/>
      <top style="medium">
        <color indexed="64"/>
      </top>
      <bottom/>
      <diagonal/>
    </border>
    <border>
      <left style="thin">
        <color auto="1"/>
      </left>
      <right style="thin">
        <color auto="1"/>
      </right>
      <top style="medium">
        <color indexed="64"/>
      </top>
      <bottom/>
      <diagonal/>
    </border>
    <border>
      <left style="thin">
        <color auto="1"/>
      </left>
      <right style="medium">
        <color indexed="64"/>
      </right>
      <top style="medium">
        <color indexed="64"/>
      </top>
      <bottom/>
      <diagonal/>
    </border>
    <border>
      <left style="medium">
        <color indexed="64"/>
      </left>
      <right style="thin">
        <color auto="1"/>
      </right>
      <top style="medium">
        <color indexed="64"/>
      </top>
      <bottom/>
      <diagonal/>
    </border>
    <border>
      <left style="medium">
        <color indexed="64"/>
      </left>
      <right style="medium">
        <color indexed="64"/>
      </right>
      <top style="medium">
        <color indexed="64"/>
      </top>
      <bottom style="thin">
        <color auto="1"/>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style="thin">
        <color auto="1"/>
      </top>
      <bottom/>
      <diagonal/>
    </border>
    <border>
      <left style="medium">
        <color indexed="64"/>
      </left>
      <right style="medium">
        <color indexed="64"/>
      </right>
      <top style="thin">
        <color auto="1"/>
      </top>
      <bottom style="medium">
        <color indexed="64"/>
      </bottom>
      <diagonal/>
    </border>
    <border>
      <left style="medium">
        <color indexed="64"/>
      </left>
      <right style="thin">
        <color auto="1"/>
      </right>
      <top/>
      <bottom style="medium">
        <color indexed="64"/>
      </bottom>
      <diagonal/>
    </border>
  </borders>
  <cellStyleXfs count="3">
    <xf numFmtId="0" fontId="0" fillId="0" borderId="0"/>
    <xf numFmtId="0" fontId="11" fillId="0" borderId="0"/>
    <xf numFmtId="0" fontId="10" fillId="0" borderId="0"/>
  </cellStyleXfs>
  <cellXfs count="561">
    <xf numFmtId="0" fontId="0" fillId="0" borderId="0" xfId="0"/>
    <xf numFmtId="0" fontId="0" fillId="0" borderId="0" xfId="0" applyFill="1"/>
    <xf numFmtId="0" fontId="0" fillId="0" borderId="0" xfId="0" applyFont="1" applyFill="1"/>
    <xf numFmtId="0" fontId="0" fillId="0" borderId="0" xfId="0" applyFont="1"/>
    <xf numFmtId="0" fontId="1" fillId="0" borderId="0" xfId="0" applyFont="1"/>
    <xf numFmtId="0" fontId="1" fillId="2" borderId="0" xfId="0" applyFont="1" applyFill="1" applyBorder="1" applyAlignment="1">
      <alignment vertical="center"/>
    </xf>
    <xf numFmtId="0" fontId="5" fillId="0" borderId="0" xfId="0" applyFont="1" applyBorder="1" applyAlignment="1">
      <alignment vertical="center"/>
    </xf>
    <xf numFmtId="0" fontId="0" fillId="0" borderId="0" xfId="0" applyFont="1" applyFill="1" applyBorder="1" applyAlignment="1">
      <alignment vertical="center"/>
    </xf>
    <xf numFmtId="0" fontId="0" fillId="0" borderId="0" xfId="0" quotePrefix="1" applyFont="1" applyFill="1" applyBorder="1" applyAlignment="1">
      <alignment horizontal="left" vertical="center"/>
    </xf>
    <xf numFmtId="0" fontId="1" fillId="2" borderId="2" xfId="0" applyFont="1" applyFill="1" applyBorder="1" applyAlignment="1">
      <alignment horizontal="center" vertical="center"/>
    </xf>
    <xf numFmtId="0" fontId="0" fillId="2" borderId="2" xfId="0" applyNumberFormat="1" applyFont="1" applyFill="1" applyBorder="1" applyAlignment="1">
      <alignment horizontal="center" vertical="center"/>
    </xf>
    <xf numFmtId="0" fontId="7" fillId="0" borderId="0" xfId="0" applyFont="1"/>
    <xf numFmtId="0" fontId="3" fillId="2" borderId="2" xfId="0" applyFont="1" applyFill="1" applyBorder="1" applyAlignment="1">
      <alignment horizontal="left" vertical="center"/>
    </xf>
    <xf numFmtId="0" fontId="1" fillId="0" borderId="0" xfId="0" applyFont="1" applyFill="1" applyBorder="1" applyAlignment="1">
      <alignment horizontal="center" vertical="center"/>
    </xf>
    <xf numFmtId="6" fontId="3" fillId="2" borderId="2" xfId="0" applyNumberFormat="1" applyFont="1" applyFill="1" applyBorder="1" applyAlignment="1">
      <alignment horizontal="center" vertical="center"/>
    </xf>
    <xf numFmtId="0" fontId="0" fillId="0" borderId="10" xfId="0" applyFont="1" applyFill="1" applyBorder="1" applyAlignment="1">
      <alignment horizontal="center" vertical="center"/>
    </xf>
    <xf numFmtId="0" fontId="0" fillId="0" borderId="10" xfId="0" applyBorder="1" applyAlignment="1">
      <alignment horizontal="center" vertical="center"/>
    </xf>
    <xf numFmtId="6" fontId="3" fillId="2" borderId="2" xfId="0" quotePrefix="1" applyNumberFormat="1" applyFont="1" applyFill="1" applyBorder="1" applyAlignment="1">
      <alignment horizontal="center" vertical="center"/>
    </xf>
    <xf numFmtId="0" fontId="0" fillId="2" borderId="2" xfId="0" applyFill="1" applyBorder="1" applyAlignment="1">
      <alignment horizontal="center" vertical="center"/>
    </xf>
    <xf numFmtId="164" fontId="3" fillId="2" borderId="2" xfId="0" applyNumberFormat="1" applyFont="1" applyFill="1" applyBorder="1" applyAlignment="1">
      <alignment horizontal="center" vertical="center"/>
    </xf>
    <xf numFmtId="0" fontId="0" fillId="0" borderId="0" xfId="0" applyNumberFormat="1" applyFont="1" applyFill="1" applyBorder="1" applyAlignment="1">
      <alignment horizontal="center" vertical="center"/>
    </xf>
    <xf numFmtId="0" fontId="3" fillId="0" borderId="0" xfId="0" applyFont="1" applyFill="1" applyBorder="1" applyAlignment="1">
      <alignment horizontal="left" vertical="center"/>
    </xf>
    <xf numFmtId="6" fontId="3" fillId="0" borderId="0" xfId="0" applyNumberFormat="1" applyFont="1" applyFill="1" applyBorder="1" applyAlignment="1">
      <alignment horizontal="center" vertical="center"/>
    </xf>
    <xf numFmtId="0" fontId="3" fillId="0" borderId="0" xfId="0" applyFont="1" applyFill="1" applyBorder="1" applyAlignment="1">
      <alignment horizontal="left" vertical="center" wrapText="1"/>
    </xf>
    <xf numFmtId="0" fontId="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3" fillId="2" borderId="2" xfId="0" applyFont="1" applyFill="1" applyBorder="1" applyAlignment="1">
      <alignment horizontal="center" vertical="center"/>
    </xf>
    <xf numFmtId="0" fontId="3" fillId="2" borderId="2" xfId="0" applyFont="1" applyFill="1" applyBorder="1" applyAlignment="1">
      <alignment horizontal="center" vertical="center" wrapText="1"/>
    </xf>
    <xf numFmtId="0" fontId="6" fillId="0" borderId="0" xfId="0" applyFont="1" applyBorder="1" applyAlignment="1">
      <alignment horizontal="center" vertical="center"/>
    </xf>
    <xf numFmtId="0" fontId="0" fillId="0" borderId="0" xfId="0" applyAlignment="1">
      <alignment horizontal="center" vertical="center"/>
    </xf>
    <xf numFmtId="0" fontId="0" fillId="0" borderId="0" xfId="0" applyFont="1" applyBorder="1" applyAlignment="1">
      <alignment horizontal="left" vertical="center"/>
    </xf>
    <xf numFmtId="164" fontId="3" fillId="2" borderId="2" xfId="0" applyNumberFormat="1" applyFont="1" applyFill="1" applyBorder="1" applyAlignment="1">
      <alignment horizontal="center" vertical="center" wrapText="1"/>
    </xf>
    <xf numFmtId="6" fontId="6" fillId="0" borderId="0" xfId="0" applyNumberFormat="1" applyFont="1" applyBorder="1" applyAlignment="1">
      <alignment horizontal="center" vertical="center"/>
    </xf>
    <xf numFmtId="0" fontId="0" fillId="0" borderId="0" xfId="0" applyFont="1" applyBorder="1" applyAlignment="1">
      <alignment horizontal="left" vertical="center" wrapText="1"/>
    </xf>
    <xf numFmtId="164" fontId="0" fillId="0" borderId="0" xfId="0" quotePrefix="1" applyNumberFormat="1" applyFont="1" applyBorder="1" applyAlignment="1">
      <alignment horizontal="center" vertical="center"/>
    </xf>
    <xf numFmtId="0" fontId="5" fillId="0" borderId="0" xfId="0" applyFont="1" applyAlignment="1">
      <alignment vertical="center"/>
    </xf>
    <xf numFmtId="0" fontId="5" fillId="0" borderId="0" xfId="0" quotePrefix="1" applyFont="1" applyBorder="1" applyAlignment="1">
      <alignment horizontal="center" vertical="center"/>
    </xf>
    <xf numFmtId="0" fontId="5" fillId="0" borderId="10" xfId="0" applyFont="1" applyBorder="1" applyAlignment="1">
      <alignment vertical="center"/>
    </xf>
    <xf numFmtId="0" fontId="5" fillId="0" borderId="0" xfId="0" applyFont="1" applyBorder="1" applyAlignment="1">
      <alignment horizontal="center" vertical="center" wrapText="1"/>
    </xf>
    <xf numFmtId="0" fontId="0" fillId="0" borderId="0" xfId="0" applyBorder="1" applyAlignment="1">
      <alignment horizontal="left" vertical="center" wrapText="1"/>
    </xf>
    <xf numFmtId="0" fontId="0" fillId="0" borderId="7" xfId="0" applyBorder="1" applyAlignment="1">
      <alignment horizontal="left" vertical="center"/>
    </xf>
    <xf numFmtId="0" fontId="0" fillId="0" borderId="0" xfId="0" quotePrefix="1" applyFill="1" applyBorder="1" applyAlignment="1">
      <alignment horizontal="center" vertical="center"/>
    </xf>
    <xf numFmtId="0" fontId="1" fillId="2" borderId="3" xfId="0" applyFont="1" applyFill="1" applyBorder="1" applyAlignment="1">
      <alignment horizontal="center" vertical="center"/>
    </xf>
    <xf numFmtId="0" fontId="3" fillId="2" borderId="1" xfId="0" applyFont="1" applyFill="1" applyBorder="1" applyAlignment="1">
      <alignment horizontal="left" vertical="center"/>
    </xf>
    <xf numFmtId="0" fontId="5" fillId="0" borderId="0" xfId="0" applyFont="1" applyBorder="1" applyAlignment="1">
      <alignment horizontal="left" vertical="center"/>
    </xf>
    <xf numFmtId="0" fontId="0" fillId="0" borderId="0" xfId="0" applyFont="1" applyFill="1" applyBorder="1" applyAlignment="1">
      <alignment horizontal="left" vertical="center"/>
    </xf>
    <xf numFmtId="0" fontId="3" fillId="2" borderId="2" xfId="0" applyFont="1" applyFill="1" applyBorder="1" applyAlignment="1">
      <alignment horizontal="left" vertical="center" wrapText="1"/>
    </xf>
    <xf numFmtId="0" fontId="9" fillId="0" borderId="0" xfId="0" applyFont="1" applyFill="1" applyBorder="1" applyAlignment="1">
      <alignment vertical="center"/>
    </xf>
    <xf numFmtId="0" fontId="5" fillId="0" borderId="0" xfId="0" applyFont="1" applyFill="1" applyBorder="1" applyAlignment="1">
      <alignment vertical="center" wrapText="1"/>
    </xf>
    <xf numFmtId="0" fontId="0" fillId="3" borderId="10" xfId="0" applyFill="1" applyBorder="1" applyAlignment="1">
      <alignment horizontal="center" vertical="center"/>
    </xf>
    <xf numFmtId="0" fontId="0" fillId="0" borderId="10" xfId="0" applyFill="1" applyBorder="1" applyAlignment="1">
      <alignment horizontal="center" vertical="center"/>
    </xf>
    <xf numFmtId="164" fontId="5" fillId="0" borderId="0" xfId="0" quotePrefix="1" applyNumberFormat="1" applyFont="1" applyBorder="1" applyAlignment="1">
      <alignment horizontal="center" vertical="center"/>
    </xf>
    <xf numFmtId="0" fontId="0" fillId="0" borderId="12" xfId="0" applyFill="1" applyBorder="1" applyAlignment="1">
      <alignment horizontal="center" vertical="center"/>
    </xf>
    <xf numFmtId="0" fontId="5" fillId="0" borderId="0" xfId="0" applyFont="1" applyFill="1" applyBorder="1" applyAlignment="1">
      <alignment horizontal="left" vertical="center"/>
    </xf>
    <xf numFmtId="164" fontId="5" fillId="0" borderId="0" xfId="0" quotePrefix="1" applyNumberFormat="1" applyFont="1" applyFill="1" applyBorder="1" applyAlignment="1">
      <alignment horizontal="center" vertical="center"/>
    </xf>
    <xf numFmtId="164" fontId="13" fillId="2" borderId="2" xfId="0" applyNumberFormat="1" applyFont="1" applyFill="1" applyBorder="1" applyAlignment="1">
      <alignment horizontal="center" vertical="center"/>
    </xf>
    <xf numFmtId="6" fontId="13" fillId="2" borderId="2" xfId="0" quotePrefix="1" applyNumberFormat="1" applyFont="1" applyFill="1" applyBorder="1" applyAlignment="1">
      <alignment horizontal="center" vertical="center"/>
    </xf>
    <xf numFmtId="0" fontId="14" fillId="2" borderId="1" xfId="0" applyFont="1" applyFill="1" applyBorder="1" applyAlignment="1">
      <alignment horizontal="left" vertical="center"/>
    </xf>
    <xf numFmtId="0" fontId="14" fillId="2" borderId="2" xfId="0" applyFont="1" applyFill="1" applyBorder="1" applyAlignment="1">
      <alignment horizontal="left" vertical="center"/>
    </xf>
    <xf numFmtId="0" fontId="5" fillId="0" borderId="0" xfId="0" applyFont="1" applyFill="1" applyBorder="1" applyAlignment="1">
      <alignment horizontal="left" vertical="center" wrapText="1"/>
    </xf>
    <xf numFmtId="164" fontId="14" fillId="2" borderId="2" xfId="0" applyNumberFormat="1" applyFont="1" applyFill="1" applyBorder="1" applyAlignment="1">
      <alignment horizontal="center" vertical="center"/>
    </xf>
    <xf numFmtId="0" fontId="0" fillId="0" borderId="0" xfId="0" applyFont="1" applyFill="1" applyBorder="1" applyAlignment="1">
      <alignment horizontal="left" vertical="center" wrapText="1"/>
    </xf>
    <xf numFmtId="0" fontId="5" fillId="0" borderId="7" xfId="0" applyFont="1" applyFill="1" applyBorder="1" applyAlignment="1">
      <alignment horizontal="left" vertical="center" wrapText="1"/>
    </xf>
    <xf numFmtId="0" fontId="0" fillId="0" borderId="7" xfId="0" applyFill="1" applyBorder="1" applyAlignment="1">
      <alignment horizontal="center" vertical="center"/>
    </xf>
    <xf numFmtId="0" fontId="0" fillId="0" borderId="0" xfId="0" applyBorder="1" applyAlignment="1">
      <alignment horizontal="center" vertical="center" wrapText="1"/>
    </xf>
    <xf numFmtId="0" fontId="0" fillId="0" borderId="0" xfId="0" applyBorder="1" applyAlignment="1">
      <alignment horizontal="center" vertical="center"/>
    </xf>
    <xf numFmtId="164" fontId="0" fillId="0" borderId="0" xfId="0" quotePrefix="1" applyNumberFormat="1" applyBorder="1" applyAlignment="1">
      <alignment horizontal="center" vertical="center"/>
    </xf>
    <xf numFmtId="164" fontId="0" fillId="0" borderId="0" xfId="0" quotePrefix="1" applyNumberFormat="1" applyBorder="1" applyAlignment="1">
      <alignment horizontal="center" vertical="center" wrapText="1"/>
    </xf>
    <xf numFmtId="0" fontId="0" fillId="0" borderId="0" xfId="0" quotePrefix="1" applyBorder="1" applyAlignment="1">
      <alignment horizontal="center" vertical="center"/>
    </xf>
    <xf numFmtId="0" fontId="0" fillId="0" borderId="0" xfId="0" applyBorder="1" applyAlignment="1">
      <alignment horizontal="left" vertical="center"/>
    </xf>
    <xf numFmtId="0" fontId="0" fillId="0" borderId="0" xfId="0" applyAlignment="1"/>
    <xf numFmtId="0" fontId="5" fillId="0" borderId="0" xfId="0" applyFont="1" applyBorder="1" applyAlignment="1">
      <alignment horizontal="left" vertical="center" wrapText="1"/>
    </xf>
    <xf numFmtId="3" fontId="5" fillId="0" borderId="0" xfId="0" quotePrefix="1" applyNumberFormat="1" applyFont="1" applyBorder="1" applyAlignment="1">
      <alignment horizontal="center" vertical="center"/>
    </xf>
    <xf numFmtId="0" fontId="5" fillId="0" borderId="0" xfId="0" quotePrefix="1" applyFont="1" applyBorder="1" applyAlignment="1">
      <alignment horizontal="left" vertical="center" wrapText="1"/>
    </xf>
    <xf numFmtId="0" fontId="5" fillId="0" borderId="10" xfId="0" applyFont="1" applyFill="1" applyBorder="1" applyAlignment="1">
      <alignment horizontal="center" vertical="center"/>
    </xf>
    <xf numFmtId="0" fontId="5" fillId="0" borderId="0" xfId="0" applyFont="1" applyBorder="1" applyAlignment="1">
      <alignment vertical="center" wrapText="1"/>
    </xf>
    <xf numFmtId="0" fontId="5" fillId="3" borderId="22" xfId="0" applyFont="1" applyFill="1" applyBorder="1" applyAlignment="1">
      <alignment horizontal="center" vertical="center"/>
    </xf>
    <xf numFmtId="0" fontId="0" fillId="3" borderId="12" xfId="0" applyFill="1" applyBorder="1" applyAlignment="1">
      <alignment horizontal="center" vertical="center"/>
    </xf>
    <xf numFmtId="0" fontId="0" fillId="4" borderId="10" xfId="0" applyFill="1" applyBorder="1" applyAlignment="1">
      <alignment horizontal="center" vertical="center"/>
    </xf>
    <xf numFmtId="0" fontId="5" fillId="4" borderId="10" xfId="0" applyFont="1" applyFill="1" applyBorder="1" applyAlignment="1">
      <alignment horizontal="center" vertical="center"/>
    </xf>
    <xf numFmtId="0" fontId="5" fillId="4" borderId="22" xfId="0" applyFont="1" applyFill="1" applyBorder="1" applyAlignment="1">
      <alignment horizontal="center" vertical="center"/>
    </xf>
    <xf numFmtId="165" fontId="0" fillId="0" borderId="0" xfId="0" quotePrefix="1" applyNumberFormat="1" applyFont="1" applyFill="1" applyBorder="1" applyAlignment="1">
      <alignment horizontal="center" vertical="center"/>
    </xf>
    <xf numFmtId="0" fontId="5" fillId="0" borderId="7" xfId="0" applyFont="1" applyBorder="1" applyAlignment="1">
      <alignment horizontal="left" vertical="center" wrapText="1"/>
    </xf>
    <xf numFmtId="20" fontId="5" fillId="0" borderId="0" xfId="0" applyNumberFormat="1" applyFont="1" applyFill="1" applyBorder="1" applyAlignment="1">
      <alignment horizontal="left" vertical="center" wrapText="1"/>
    </xf>
    <xf numFmtId="0" fontId="10" fillId="0" borderId="0" xfId="2" applyFont="1" applyBorder="1" applyAlignment="1">
      <alignment horizontal="left" vertical="center" wrapText="1"/>
    </xf>
    <xf numFmtId="0" fontId="0" fillId="0" borderId="0" xfId="2" applyFont="1" applyBorder="1" applyAlignment="1">
      <alignment horizontal="left" vertical="center" wrapText="1"/>
    </xf>
    <xf numFmtId="3" fontId="0" fillId="0" borderId="0" xfId="0" applyNumberFormat="1" applyFont="1" applyFill="1" applyBorder="1" applyAlignment="1">
      <alignment horizontal="center" vertical="center" wrapText="1"/>
    </xf>
    <xf numFmtId="0" fontId="0" fillId="4" borderId="10" xfId="0" applyNumberFormat="1" applyFill="1" applyBorder="1" applyAlignment="1">
      <alignment horizontal="center" vertical="center"/>
    </xf>
    <xf numFmtId="0" fontId="0" fillId="0" borderId="10" xfId="0" applyNumberFormat="1" applyFill="1" applyBorder="1" applyAlignment="1">
      <alignment horizontal="center" vertical="center"/>
    </xf>
    <xf numFmtId="0" fontId="0" fillId="0" borderId="22" xfId="0" applyNumberFormat="1" applyFill="1" applyBorder="1" applyAlignment="1">
      <alignment horizontal="center" vertical="center"/>
    </xf>
    <xf numFmtId="0" fontId="5" fillId="0" borderId="7" xfId="0" applyFont="1" applyBorder="1" applyAlignment="1">
      <alignment horizontal="left" vertical="center"/>
    </xf>
    <xf numFmtId="0" fontId="0" fillId="4" borderId="25" xfId="0" applyFill="1" applyBorder="1" applyAlignment="1">
      <alignment horizontal="center" vertical="center"/>
    </xf>
    <xf numFmtId="0" fontId="0" fillId="3" borderId="23" xfId="0" applyFill="1" applyBorder="1" applyAlignment="1">
      <alignment horizontal="center" vertical="center"/>
    </xf>
    <xf numFmtId="3" fontId="5" fillId="0" borderId="0" xfId="0" applyNumberFormat="1" applyFont="1" applyFill="1" applyBorder="1" applyAlignment="1">
      <alignment horizontal="left" vertical="center" wrapText="1"/>
    </xf>
    <xf numFmtId="0" fontId="0" fillId="0" borderId="0" xfId="0" quotePrefix="1" applyBorder="1" applyAlignment="1">
      <alignment horizontal="left" vertical="center"/>
    </xf>
    <xf numFmtId="0" fontId="0" fillId="0" borderId="0" xfId="0" quotePrefix="1" applyFont="1" applyBorder="1" applyAlignment="1">
      <alignment horizontal="left" vertical="center" wrapText="1"/>
    </xf>
    <xf numFmtId="0" fontId="0" fillId="0" borderId="0" xfId="0" quotePrefix="1" applyFont="1" applyFill="1" applyBorder="1" applyAlignment="1">
      <alignment horizontal="left" vertical="center" wrapText="1"/>
    </xf>
    <xf numFmtId="0" fontId="5" fillId="0" borderId="0" xfId="0" quotePrefix="1" applyFont="1" applyBorder="1" applyAlignment="1">
      <alignment horizontal="left" vertical="center"/>
    </xf>
    <xf numFmtId="6" fontId="5" fillId="0" borderId="0" xfId="0" quotePrefix="1" applyNumberFormat="1" applyFont="1" applyFill="1" applyBorder="1" applyAlignment="1">
      <alignment horizontal="left" vertical="center"/>
    </xf>
    <xf numFmtId="0" fontId="8" fillId="0" borderId="0" xfId="0" applyFont="1" applyBorder="1" applyAlignment="1">
      <alignment horizontal="left" vertical="center" wrapText="1"/>
    </xf>
    <xf numFmtId="164" fontId="0" fillId="0" borderId="10" xfId="0" quotePrefix="1" applyNumberFormat="1" applyFont="1" applyFill="1" applyBorder="1" applyAlignment="1">
      <alignment horizontal="center" vertical="center"/>
    </xf>
    <xf numFmtId="3" fontId="0" fillId="0" borderId="0" xfId="0" applyNumberFormat="1" applyFont="1" applyFill="1" applyBorder="1" applyAlignment="1">
      <alignment horizontal="center" vertical="center"/>
    </xf>
    <xf numFmtId="3" fontId="5" fillId="0" borderId="0" xfId="0" applyNumberFormat="1" applyFont="1" applyFill="1" applyBorder="1" applyAlignment="1">
      <alignment horizontal="center" vertical="center"/>
    </xf>
    <xf numFmtId="0" fontId="0" fillId="0" borderId="0" xfId="0" applyAlignment="1">
      <alignment horizontal="center" vertical="center"/>
    </xf>
    <xf numFmtId="0" fontId="0" fillId="4" borderId="22" xfId="0" applyFill="1" applyBorder="1" applyAlignment="1">
      <alignment horizontal="center" vertical="center"/>
    </xf>
    <xf numFmtId="0" fontId="0" fillId="2" borderId="3" xfId="0" applyNumberFormat="1" applyFont="1" applyFill="1" applyBorder="1" applyAlignment="1">
      <alignment horizontal="center" vertical="center"/>
    </xf>
    <xf numFmtId="0" fontId="0" fillId="4" borderId="10" xfId="0" applyNumberFormat="1" applyFont="1" applyFill="1" applyBorder="1" applyAlignment="1">
      <alignment horizontal="center" vertical="center"/>
    </xf>
    <xf numFmtId="0" fontId="0" fillId="0" borderId="10" xfId="0" applyNumberFormat="1" applyFont="1" applyFill="1" applyBorder="1" applyAlignment="1">
      <alignment horizontal="center" vertical="center"/>
    </xf>
    <xf numFmtId="0" fontId="0" fillId="0" borderId="22" xfId="0" applyNumberFormat="1" applyFont="1" applyFill="1" applyBorder="1" applyAlignment="1">
      <alignment horizontal="center" vertical="center"/>
    </xf>
    <xf numFmtId="164" fontId="3" fillId="2" borderId="0" xfId="0" applyNumberFormat="1" applyFont="1" applyFill="1" applyBorder="1" applyAlignment="1">
      <alignment horizontal="center" vertical="center" wrapText="1"/>
    </xf>
    <xf numFmtId="0" fontId="0" fillId="0" borderId="7" xfId="0" applyFont="1" applyBorder="1" applyAlignment="1">
      <alignment horizontal="left" vertical="center" wrapText="1"/>
    </xf>
    <xf numFmtId="164" fontId="5" fillId="0" borderId="0" xfId="0" applyNumberFormat="1" applyFont="1" applyFill="1" applyBorder="1" applyAlignment="1">
      <alignment horizontal="center" vertical="center" wrapText="1"/>
    </xf>
    <xf numFmtId="164" fontId="5" fillId="0" borderId="7" xfId="0" quotePrefix="1" applyNumberFormat="1" applyFont="1" applyBorder="1" applyAlignment="1">
      <alignment horizontal="center" vertical="center"/>
    </xf>
    <xf numFmtId="0" fontId="0" fillId="0" borderId="0" xfId="0" quotePrefix="1" applyBorder="1" applyAlignment="1">
      <alignment horizontal="left" vertical="center" wrapText="1"/>
    </xf>
    <xf numFmtId="6" fontId="0" fillId="0" borderId="0" xfId="0" applyNumberFormat="1" applyFont="1" applyFill="1" applyBorder="1" applyAlignment="1">
      <alignment horizontal="left" vertical="center" wrapText="1"/>
    </xf>
    <xf numFmtId="164" fontId="0" fillId="0" borderId="0" xfId="0" applyNumberFormat="1" applyFont="1" applyFill="1" applyBorder="1" applyAlignment="1">
      <alignment horizontal="left" vertical="center" wrapText="1"/>
    </xf>
    <xf numFmtId="164" fontId="0" fillId="0" borderId="0" xfId="0" applyNumberFormat="1" applyFont="1" applyFill="1" applyBorder="1" applyAlignment="1">
      <alignment horizontal="center" vertical="center" wrapText="1"/>
    </xf>
    <xf numFmtId="164" fontId="0" fillId="0" borderId="0" xfId="0" applyNumberFormat="1" applyBorder="1" applyAlignment="1">
      <alignment horizontal="center" vertical="center"/>
    </xf>
    <xf numFmtId="0" fontId="9" fillId="0" borderId="0" xfId="0" applyFont="1" applyFill="1" applyBorder="1" applyAlignment="1">
      <alignment horizontal="left" vertical="center" wrapText="1"/>
    </xf>
    <xf numFmtId="0" fontId="9" fillId="0" borderId="0" xfId="0" applyFont="1" applyBorder="1" applyAlignment="1">
      <alignment horizontal="left" vertical="center" wrapText="1"/>
    </xf>
    <xf numFmtId="0" fontId="9" fillId="0" borderId="0" xfId="0" applyFont="1" applyBorder="1" applyAlignment="1">
      <alignment horizontal="left" vertical="center"/>
    </xf>
    <xf numFmtId="0" fontId="0" fillId="0" borderId="0" xfId="0" applyAlignment="1">
      <alignment vertical="center"/>
    </xf>
    <xf numFmtId="0" fontId="0" fillId="0" borderId="0" xfId="0" applyFill="1" applyBorder="1" applyAlignment="1">
      <alignment horizontal="left" vertical="center"/>
    </xf>
    <xf numFmtId="0" fontId="1" fillId="2" borderId="4" xfId="0" applyFont="1" applyFill="1" applyBorder="1" applyAlignment="1">
      <alignment horizontal="center" vertical="center" wrapText="1"/>
    </xf>
    <xf numFmtId="0" fontId="0" fillId="0" borderId="10" xfId="0" applyBorder="1" applyAlignment="1">
      <alignment vertical="center"/>
    </xf>
    <xf numFmtId="0" fontId="0" fillId="0" borderId="22" xfId="0" applyBorder="1" applyAlignment="1">
      <alignment vertical="center"/>
    </xf>
    <xf numFmtId="0" fontId="0" fillId="0" borderId="12" xfId="0" applyBorder="1" applyAlignment="1">
      <alignment vertical="center"/>
    </xf>
    <xf numFmtId="0" fontId="0" fillId="0" borderId="23" xfId="0" applyBorder="1" applyAlignment="1">
      <alignment vertical="center"/>
    </xf>
    <xf numFmtId="0" fontId="0" fillId="3" borderId="12" xfId="0" applyFill="1" applyBorder="1" applyAlignment="1">
      <alignment vertical="center"/>
    </xf>
    <xf numFmtId="0" fontId="0" fillId="3" borderId="23" xfId="0" applyFill="1" applyBorder="1" applyAlignment="1">
      <alignment vertical="center"/>
    </xf>
    <xf numFmtId="0" fontId="0" fillId="0" borderId="0" xfId="0" applyFill="1" applyAlignment="1">
      <alignment vertical="center"/>
    </xf>
    <xf numFmtId="0" fontId="0" fillId="0" borderId="12" xfId="0" applyFill="1" applyBorder="1" applyAlignment="1">
      <alignment vertical="center"/>
    </xf>
    <xf numFmtId="0" fontId="0" fillId="0" borderId="23" xfId="0" applyFill="1" applyBorder="1" applyAlignment="1">
      <alignment vertical="center"/>
    </xf>
    <xf numFmtId="0" fontId="3" fillId="2" borderId="1" xfId="0" applyFont="1" applyFill="1" applyBorder="1" applyAlignment="1">
      <alignment vertical="center"/>
    </xf>
    <xf numFmtId="0" fontId="3" fillId="2" borderId="2" xfId="0" applyFont="1" applyFill="1" applyBorder="1" applyAlignment="1">
      <alignment vertical="center"/>
    </xf>
    <xf numFmtId="0" fontId="1" fillId="2" borderId="2" xfId="0" applyFont="1" applyFill="1" applyBorder="1" applyAlignment="1">
      <alignment vertical="center"/>
    </xf>
    <xf numFmtId="0" fontId="1" fillId="2" borderId="3" xfId="0" applyFont="1" applyFill="1" applyBorder="1" applyAlignment="1">
      <alignment vertical="center"/>
    </xf>
    <xf numFmtId="0" fontId="0" fillId="3" borderId="10" xfId="0" applyFill="1" applyBorder="1" applyAlignment="1">
      <alignment vertical="center"/>
    </xf>
    <xf numFmtId="0" fontId="0" fillId="3" borderId="22" xfId="0" applyFill="1" applyBorder="1" applyAlignment="1">
      <alignment vertical="center"/>
    </xf>
    <xf numFmtId="0" fontId="0" fillId="0" borderId="10" xfId="0" applyFill="1" applyBorder="1" applyAlignment="1">
      <alignment vertical="center"/>
    </xf>
    <xf numFmtId="0" fontId="0" fillId="4" borderId="10" xfId="0" applyFill="1" applyBorder="1" applyAlignment="1">
      <alignment vertical="center"/>
    </xf>
    <xf numFmtId="0" fontId="0" fillId="0" borderId="0" xfId="0" quotePrefix="1" applyFill="1" applyBorder="1" applyAlignment="1">
      <alignment horizontal="left" vertical="center"/>
    </xf>
    <xf numFmtId="0" fontId="0" fillId="0" borderId="22" xfId="0" applyFill="1" applyBorder="1" applyAlignment="1">
      <alignment vertical="center"/>
    </xf>
    <xf numFmtId="0" fontId="0" fillId="3" borderId="0" xfId="0" applyFill="1" applyBorder="1" applyAlignment="1">
      <alignment horizontal="center" vertical="center"/>
    </xf>
    <xf numFmtId="0" fontId="0" fillId="3" borderId="5" xfId="0" applyFill="1" applyBorder="1" applyAlignment="1">
      <alignment horizontal="center" vertical="center"/>
    </xf>
    <xf numFmtId="0" fontId="0" fillId="3" borderId="22" xfId="0" applyFill="1" applyBorder="1" applyAlignment="1">
      <alignment horizontal="center" vertical="center"/>
    </xf>
    <xf numFmtId="0" fontId="0" fillId="4" borderId="22" xfId="0" applyFill="1" applyBorder="1" applyAlignment="1">
      <alignment vertical="center"/>
    </xf>
    <xf numFmtId="0" fontId="0" fillId="2" borderId="2" xfId="0" applyFill="1" applyBorder="1" applyAlignment="1">
      <alignment vertical="center"/>
    </xf>
    <xf numFmtId="164" fontId="3" fillId="2" borderId="2" xfId="0" quotePrefix="1" applyNumberFormat="1" applyFont="1" applyFill="1" applyBorder="1" applyAlignment="1">
      <alignment horizontal="center" vertical="center"/>
    </xf>
    <xf numFmtId="0" fontId="0" fillId="2" borderId="2" xfId="0" applyFill="1" applyBorder="1" applyAlignment="1">
      <alignment horizontal="left" vertical="center"/>
    </xf>
    <xf numFmtId="0" fontId="0" fillId="2" borderId="3" xfId="0" applyFill="1" applyBorder="1" applyAlignment="1">
      <alignment vertical="center"/>
    </xf>
    <xf numFmtId="0" fontId="0" fillId="0" borderId="26" xfId="0" applyFill="1" applyBorder="1" applyAlignment="1">
      <alignment horizontal="center" vertical="center"/>
    </xf>
    <xf numFmtId="0" fontId="0" fillId="4" borderId="26" xfId="0" applyFill="1" applyBorder="1" applyAlignment="1">
      <alignment vertical="center"/>
    </xf>
    <xf numFmtId="0" fontId="0" fillId="4" borderId="27" xfId="0" applyFill="1" applyBorder="1" applyAlignment="1">
      <alignment horizontal="center" vertical="center"/>
    </xf>
    <xf numFmtId="0" fontId="0" fillId="4" borderId="26" xfId="0" applyFill="1" applyBorder="1" applyAlignment="1">
      <alignment horizontal="center" vertical="center"/>
    </xf>
    <xf numFmtId="0" fontId="0" fillId="0" borderId="26" xfId="0" applyFill="1" applyBorder="1" applyAlignment="1">
      <alignment vertical="center"/>
    </xf>
    <xf numFmtId="0" fontId="0" fillId="0" borderId="27" xfId="0" applyFill="1" applyBorder="1" applyAlignment="1">
      <alignment horizontal="center" vertical="center"/>
    </xf>
    <xf numFmtId="0" fontId="0" fillId="4" borderId="0" xfId="0" applyFill="1" applyAlignment="1">
      <alignment vertical="center"/>
    </xf>
    <xf numFmtId="0" fontId="0" fillId="4" borderId="27" xfId="0" applyFill="1" applyBorder="1" applyAlignment="1">
      <alignment vertical="center"/>
    </xf>
    <xf numFmtId="0" fontId="0" fillId="0" borderId="27" xfId="0" applyFill="1" applyBorder="1" applyAlignment="1">
      <alignment vertical="center"/>
    </xf>
    <xf numFmtId="0" fontId="0" fillId="3" borderId="26" xfId="0" applyFill="1" applyBorder="1" applyAlignment="1">
      <alignment horizontal="center" vertical="center"/>
    </xf>
    <xf numFmtId="0" fontId="1" fillId="2" borderId="11" xfId="0" applyFont="1" applyFill="1" applyBorder="1" applyAlignment="1">
      <alignment vertical="center"/>
    </xf>
    <xf numFmtId="0" fontId="1" fillId="2" borderId="24" xfId="0" applyFont="1" applyFill="1" applyBorder="1" applyAlignment="1">
      <alignment vertical="center"/>
    </xf>
    <xf numFmtId="0" fontId="0" fillId="4" borderId="13" xfId="0" applyFill="1" applyBorder="1" applyAlignment="1">
      <alignment vertical="center"/>
    </xf>
    <xf numFmtId="164" fontId="6" fillId="0" borderId="19" xfId="0" applyNumberFormat="1" applyFont="1" applyBorder="1" applyAlignment="1">
      <alignment horizontal="center" vertical="center"/>
    </xf>
    <xf numFmtId="0" fontId="6" fillId="0" borderId="2" xfId="0" applyFont="1" applyBorder="1" applyAlignment="1">
      <alignment horizontal="right" vertical="center"/>
    </xf>
    <xf numFmtId="0" fontId="7" fillId="0" borderId="0" xfId="0" applyFont="1" applyAlignment="1">
      <alignment vertical="center"/>
    </xf>
    <xf numFmtId="0" fontId="0" fillId="0" borderId="13" xfId="0" applyFill="1" applyBorder="1" applyAlignment="1">
      <alignment horizontal="center" vertical="center"/>
    </xf>
    <xf numFmtId="0" fontId="0" fillId="4" borderId="13" xfId="0" applyFill="1" applyBorder="1" applyAlignment="1">
      <alignment horizontal="center" vertical="center"/>
    </xf>
    <xf numFmtId="164" fontId="3" fillId="0" borderId="0" xfId="0" applyNumberFormat="1" applyFont="1" applyFill="1" applyBorder="1" applyAlignment="1">
      <alignment horizontal="center" vertical="center" wrapText="1"/>
    </xf>
    <xf numFmtId="0" fontId="0" fillId="4" borderId="22" xfId="0" applyNumberFormat="1" applyFill="1" applyBorder="1" applyAlignment="1">
      <alignment horizontal="center" vertical="center"/>
    </xf>
    <xf numFmtId="6" fontId="3" fillId="2" borderId="2" xfId="0" applyNumberFormat="1" applyFont="1" applyFill="1" applyBorder="1" applyAlignment="1">
      <alignment horizontal="left" vertical="center" wrapText="1"/>
    </xf>
    <xf numFmtId="164" fontId="3" fillId="2" borderId="2" xfId="0" applyNumberFormat="1" applyFont="1" applyFill="1" applyBorder="1" applyAlignment="1">
      <alignment horizontal="left" vertical="center" wrapText="1"/>
    </xf>
    <xf numFmtId="0" fontId="0" fillId="4" borderId="13" xfId="0" quotePrefix="1" applyNumberFormat="1" applyFont="1" applyFill="1" applyBorder="1" applyAlignment="1">
      <alignment horizontal="center" vertical="center"/>
    </xf>
    <xf numFmtId="164" fontId="3" fillId="2" borderId="0" xfId="0" applyNumberFormat="1" applyFont="1" applyFill="1" applyBorder="1" applyAlignment="1">
      <alignment horizontal="left" vertical="center" wrapText="1"/>
    </xf>
    <xf numFmtId="0" fontId="0" fillId="2" borderId="0" xfId="0" applyNumberFormat="1" applyFont="1" applyFill="1" applyBorder="1" applyAlignment="1">
      <alignment horizontal="center" vertical="center"/>
    </xf>
    <xf numFmtId="0" fontId="0" fillId="2" borderId="5" xfId="0" applyNumberFormat="1" applyFont="1" applyFill="1" applyBorder="1" applyAlignment="1">
      <alignment horizontal="center" vertical="center"/>
    </xf>
    <xf numFmtId="0" fontId="0" fillId="0" borderId="10" xfId="0" quotePrefix="1" applyNumberFormat="1" applyFont="1" applyFill="1" applyBorder="1" applyAlignment="1">
      <alignment horizontal="center" vertical="center"/>
    </xf>
    <xf numFmtId="0" fontId="0" fillId="4" borderId="10" xfId="0" quotePrefix="1" applyNumberFormat="1" applyFont="1" applyFill="1" applyBorder="1" applyAlignment="1">
      <alignment horizontal="center" vertical="center"/>
    </xf>
    <xf numFmtId="0" fontId="0" fillId="0" borderId="10" xfId="0" quotePrefix="1" applyNumberFormat="1" applyFont="1" applyBorder="1" applyAlignment="1">
      <alignment horizontal="center" vertical="center"/>
    </xf>
    <xf numFmtId="0" fontId="5" fillId="4" borderId="10" xfId="0" applyNumberFormat="1" applyFont="1" applyFill="1" applyBorder="1" applyAlignment="1">
      <alignment horizontal="center" vertical="center"/>
    </xf>
    <xf numFmtId="0" fontId="5" fillId="0" borderId="10" xfId="0" applyNumberFormat="1" applyFont="1" applyBorder="1" applyAlignment="1">
      <alignment horizontal="center" vertical="center"/>
    </xf>
    <xf numFmtId="164" fontId="6" fillId="0" borderId="0" xfId="0" applyNumberFormat="1" applyFont="1" applyBorder="1" applyAlignment="1">
      <alignment horizontal="center" vertical="center"/>
    </xf>
    <xf numFmtId="0" fontId="0" fillId="0" borderId="0" xfId="0" applyNumberFormat="1" applyFont="1" applyBorder="1" applyAlignment="1">
      <alignment horizontal="center" vertical="center"/>
    </xf>
    <xf numFmtId="0" fontId="0" fillId="0" borderId="0" xfId="0" applyFill="1" applyBorder="1" applyAlignment="1">
      <alignment vertical="center"/>
    </xf>
    <xf numFmtId="6" fontId="3" fillId="0" borderId="0" xfId="0" applyNumberFormat="1" applyFont="1" applyFill="1" applyBorder="1" applyAlignment="1">
      <alignment horizontal="center" vertical="center" wrapText="1"/>
    </xf>
    <xf numFmtId="0" fontId="0" fillId="0" borderId="0" xfId="0" applyNumberFormat="1" applyFill="1" applyBorder="1" applyAlignment="1">
      <alignment horizontal="center" vertical="center"/>
    </xf>
    <xf numFmtId="164" fontId="0" fillId="0" borderId="0" xfId="0" applyNumberFormat="1" applyFill="1" applyBorder="1" applyAlignment="1">
      <alignment horizontal="center" vertical="center"/>
    </xf>
    <xf numFmtId="0" fontId="0" fillId="0" borderId="0" xfId="0" quotePrefix="1" applyNumberFormat="1" applyFont="1" applyFill="1" applyBorder="1" applyAlignment="1">
      <alignment horizontal="center" vertical="center"/>
    </xf>
    <xf numFmtId="0" fontId="3" fillId="0" borderId="0" xfId="0" applyFont="1" applyFill="1" applyBorder="1" applyAlignment="1">
      <alignment vertical="center"/>
    </xf>
    <xf numFmtId="0" fontId="1" fillId="0" borderId="0" xfId="0" applyFont="1" applyFill="1" applyBorder="1" applyAlignment="1">
      <alignment vertical="center"/>
    </xf>
    <xf numFmtId="164" fontId="1" fillId="0" borderId="0" xfId="0" applyNumberFormat="1" applyFont="1" applyFill="1" applyBorder="1" applyAlignment="1">
      <alignment vertical="center"/>
    </xf>
    <xf numFmtId="164" fontId="0" fillId="0" borderId="0" xfId="0" applyNumberFormat="1" applyFill="1" applyBorder="1" applyAlignment="1">
      <alignment vertical="center"/>
    </xf>
    <xf numFmtId="0" fontId="0" fillId="0" borderId="0" xfId="0" applyFont="1" applyFill="1" applyBorder="1" applyAlignment="1">
      <alignment horizontal="right" vertical="center"/>
    </xf>
    <xf numFmtId="0" fontId="5" fillId="6" borderId="0" xfId="0" applyFont="1" applyFill="1" applyBorder="1" applyAlignment="1">
      <alignment horizontal="left" vertical="center" wrapText="1"/>
    </xf>
    <xf numFmtId="0" fontId="5" fillId="6" borderId="0" xfId="0" quotePrefix="1" applyFont="1" applyFill="1" applyBorder="1" applyAlignment="1">
      <alignment horizontal="left" vertical="center" wrapText="1"/>
    </xf>
    <xf numFmtId="0" fontId="5" fillId="6" borderId="0" xfId="0" applyFont="1" applyFill="1" applyBorder="1" applyAlignment="1">
      <alignment vertical="center" wrapText="1"/>
    </xf>
    <xf numFmtId="164" fontId="5" fillId="6" borderId="0" xfId="0" quotePrefix="1" applyNumberFormat="1" applyFont="1" applyFill="1" applyBorder="1" applyAlignment="1">
      <alignment horizontal="center" vertical="center"/>
    </xf>
    <xf numFmtId="0" fontId="0" fillId="6" borderId="0" xfId="0" applyFill="1" applyBorder="1" applyAlignment="1">
      <alignment horizontal="center" vertical="center" wrapText="1"/>
    </xf>
    <xf numFmtId="0" fontId="5" fillId="0" borderId="0" xfId="0" applyFont="1" applyAlignment="1">
      <alignment vertical="center" wrapText="1"/>
    </xf>
    <xf numFmtId="0" fontId="0" fillId="6" borderId="0" xfId="0" applyFont="1" applyFill="1" applyBorder="1" applyAlignment="1">
      <alignment horizontal="left" vertical="center" wrapText="1"/>
    </xf>
    <xf numFmtId="164" fontId="0" fillId="6" borderId="0" xfId="0" applyNumberFormat="1" applyFont="1" applyFill="1" applyBorder="1" applyAlignment="1">
      <alignment horizontal="center" vertical="center" wrapText="1"/>
    </xf>
    <xf numFmtId="0" fontId="0" fillId="6" borderId="0" xfId="0" quotePrefix="1" applyFill="1" applyBorder="1" applyAlignment="1">
      <alignment horizontal="center" vertical="center"/>
    </xf>
    <xf numFmtId="6" fontId="0" fillId="6" borderId="0" xfId="0" applyNumberFormat="1" applyFont="1" applyFill="1" applyBorder="1" applyAlignment="1">
      <alignment horizontal="left" vertical="center" wrapText="1"/>
    </xf>
    <xf numFmtId="164" fontId="0" fillId="6" borderId="0" xfId="0" applyNumberFormat="1" applyFont="1" applyFill="1" applyBorder="1" applyAlignment="1">
      <alignment horizontal="left" vertical="center" wrapText="1"/>
    </xf>
    <xf numFmtId="0" fontId="0" fillId="6" borderId="10" xfId="0" applyNumberFormat="1" applyFont="1" applyFill="1" applyBorder="1" applyAlignment="1">
      <alignment horizontal="center" vertical="center"/>
    </xf>
    <xf numFmtId="164" fontId="3" fillId="5" borderId="32" xfId="0" applyNumberFormat="1" applyFont="1" applyFill="1" applyBorder="1" applyAlignment="1">
      <alignment horizontal="center" vertical="center"/>
    </xf>
    <xf numFmtId="0" fontId="0" fillId="5" borderId="32" xfId="0" applyFill="1" applyBorder="1" applyAlignment="1">
      <alignment vertical="center"/>
    </xf>
    <xf numFmtId="0" fontId="0" fillId="5" borderId="32" xfId="0" applyFill="1" applyBorder="1" applyAlignment="1">
      <alignment horizontal="left" vertical="center"/>
    </xf>
    <xf numFmtId="0" fontId="0" fillId="5" borderId="33" xfId="0" applyFill="1" applyBorder="1" applyAlignment="1">
      <alignment vertical="center"/>
    </xf>
    <xf numFmtId="0" fontId="5" fillId="0" borderId="35" xfId="0" applyFont="1" applyBorder="1" applyAlignment="1">
      <alignment horizontal="left" vertical="center" wrapText="1"/>
    </xf>
    <xf numFmtId="3" fontId="5" fillId="0" borderId="35" xfId="0" applyNumberFormat="1" applyFont="1" applyFill="1" applyBorder="1" applyAlignment="1">
      <alignment horizontal="left" vertical="center" wrapText="1"/>
    </xf>
    <xf numFmtId="164" fontId="0" fillId="0" borderId="35" xfId="0" quotePrefix="1" applyNumberFormat="1" applyBorder="1" applyAlignment="1">
      <alignment horizontal="center" vertical="center" wrapText="1"/>
    </xf>
    <xf numFmtId="0" fontId="0" fillId="0" borderId="35" xfId="0" quotePrefix="1" applyBorder="1" applyAlignment="1">
      <alignment horizontal="center" vertical="center"/>
    </xf>
    <xf numFmtId="0" fontId="5" fillId="0" borderId="35" xfId="0" quotePrefix="1" applyFont="1" applyBorder="1" applyAlignment="1">
      <alignment horizontal="left" vertical="center" wrapText="1"/>
    </xf>
    <xf numFmtId="0" fontId="5" fillId="0" borderId="35" xfId="0" applyFont="1" applyFill="1" applyBorder="1" applyAlignment="1">
      <alignment horizontal="left" vertical="center" wrapText="1"/>
    </xf>
    <xf numFmtId="0" fontId="5" fillId="0" borderId="35" xfId="0" applyFont="1" applyFill="1" applyBorder="1" applyAlignment="1">
      <alignment horizontal="center" vertical="center"/>
    </xf>
    <xf numFmtId="0" fontId="5" fillId="4" borderId="36" xfId="0" applyNumberFormat="1" applyFont="1" applyFill="1" applyBorder="1" applyAlignment="1">
      <alignment horizontal="center" vertical="center"/>
    </xf>
    <xf numFmtId="0" fontId="0" fillId="4" borderId="12" xfId="0" applyNumberFormat="1" applyFont="1" applyFill="1" applyBorder="1" applyAlignment="1">
      <alignment horizontal="center" vertical="center"/>
    </xf>
    <xf numFmtId="0" fontId="0" fillId="0" borderId="12" xfId="0" applyNumberFormat="1" applyFont="1" applyFill="1" applyBorder="1" applyAlignment="1">
      <alignment horizontal="center" vertical="center"/>
    </xf>
    <xf numFmtId="0" fontId="0" fillId="6" borderId="0" xfId="0" applyFill="1" applyBorder="1" applyAlignment="1">
      <alignment horizontal="left" vertical="center" wrapText="1"/>
    </xf>
    <xf numFmtId="164" fontId="0" fillId="6" borderId="0" xfId="0" quotePrefix="1" applyNumberFormat="1" applyFill="1" applyBorder="1" applyAlignment="1">
      <alignment horizontal="center" vertical="center"/>
    </xf>
    <xf numFmtId="0" fontId="0" fillId="4" borderId="0" xfId="0" applyNumberFormat="1" applyFont="1" applyFill="1" applyBorder="1" applyAlignment="1">
      <alignment horizontal="center" vertical="center"/>
    </xf>
    <xf numFmtId="0" fontId="0" fillId="6" borderId="0" xfId="0" quotePrefix="1" applyNumberFormat="1" applyFont="1" applyFill="1" applyBorder="1" applyAlignment="1">
      <alignment horizontal="center" vertical="center"/>
    </xf>
    <xf numFmtId="0" fontId="0" fillId="4" borderId="23" xfId="0" applyNumberFormat="1" applyFont="1" applyFill="1" applyBorder="1" applyAlignment="1">
      <alignment horizontal="center" vertical="center"/>
    </xf>
    <xf numFmtId="6" fontId="3" fillId="2" borderId="0" xfId="0" applyNumberFormat="1" applyFont="1" applyFill="1" applyBorder="1" applyAlignment="1">
      <alignment horizontal="left" vertical="center" wrapText="1"/>
    </xf>
    <xf numFmtId="164" fontId="3" fillId="2" borderId="32" xfId="0" applyNumberFormat="1" applyFont="1" applyFill="1" applyBorder="1" applyAlignment="1">
      <alignment horizontal="center" vertical="center" wrapText="1"/>
    </xf>
    <xf numFmtId="6" fontId="3" fillId="2" borderId="32" xfId="0" applyNumberFormat="1" applyFont="1" applyFill="1" applyBorder="1" applyAlignment="1">
      <alignment horizontal="left" vertical="center" wrapText="1"/>
    </xf>
    <xf numFmtId="164" fontId="3" fillId="2" borderId="32" xfId="0" applyNumberFormat="1" applyFont="1" applyFill="1" applyBorder="1" applyAlignment="1">
      <alignment horizontal="left" vertical="center" wrapText="1"/>
    </xf>
    <xf numFmtId="0" fontId="0" fillId="2" borderId="32" xfId="0" applyNumberFormat="1" applyFont="1" applyFill="1" applyBorder="1" applyAlignment="1">
      <alignment horizontal="center" vertical="center"/>
    </xf>
    <xf numFmtId="0" fontId="0" fillId="2" borderId="33" xfId="0" applyNumberFormat="1" applyFont="1" applyFill="1" applyBorder="1" applyAlignment="1">
      <alignment horizontal="center" vertical="center"/>
    </xf>
    <xf numFmtId="0" fontId="0" fillId="0" borderId="40" xfId="0" applyNumberFormat="1" applyFont="1" applyFill="1" applyBorder="1" applyAlignment="1">
      <alignment horizontal="center" vertical="center"/>
    </xf>
    <xf numFmtId="0" fontId="0" fillId="0" borderId="41" xfId="0" quotePrefix="1" applyNumberFormat="1" applyFont="1" applyFill="1" applyBorder="1" applyAlignment="1">
      <alignment horizontal="center" vertical="center"/>
    </xf>
    <xf numFmtId="0" fontId="0" fillId="0" borderId="41" xfId="0" applyNumberFormat="1" applyFont="1" applyFill="1" applyBorder="1" applyAlignment="1">
      <alignment horizontal="center" vertical="center"/>
    </xf>
    <xf numFmtId="0" fontId="0" fillId="0" borderId="35" xfId="0" applyFont="1" applyFill="1" applyBorder="1" applyAlignment="1">
      <alignment horizontal="left" vertical="center" wrapText="1"/>
    </xf>
    <xf numFmtId="164" fontId="0" fillId="0" borderId="35" xfId="0" applyNumberFormat="1" applyFont="1" applyFill="1" applyBorder="1" applyAlignment="1">
      <alignment horizontal="center" vertical="center" wrapText="1"/>
    </xf>
    <xf numFmtId="164" fontId="3" fillId="0" borderId="35" xfId="0" applyNumberFormat="1" applyFont="1" applyFill="1" applyBorder="1" applyAlignment="1">
      <alignment horizontal="center" vertical="center" wrapText="1"/>
    </xf>
    <xf numFmtId="6" fontId="0" fillId="0" borderId="35" xfId="0" applyNumberFormat="1" applyFont="1" applyFill="1" applyBorder="1" applyAlignment="1">
      <alignment horizontal="left" vertical="center" wrapText="1"/>
    </xf>
    <xf numFmtId="164" fontId="0" fillId="0" borderId="35" xfId="0" applyNumberFormat="1" applyFont="1" applyFill="1" applyBorder="1" applyAlignment="1">
      <alignment horizontal="left" vertical="center" wrapText="1"/>
    </xf>
    <xf numFmtId="3" fontId="0" fillId="0" borderId="35" xfId="0" applyNumberFormat="1" applyFont="1" applyFill="1" applyBorder="1" applyAlignment="1">
      <alignment horizontal="center" vertical="center" wrapText="1"/>
    </xf>
    <xf numFmtId="0" fontId="0" fillId="0" borderId="43" xfId="0" applyNumberFormat="1" applyFont="1" applyFill="1" applyBorder="1" applyAlignment="1">
      <alignment horizontal="center" vertical="center"/>
    </xf>
    <xf numFmtId="0" fontId="0" fillId="4" borderId="43" xfId="0" applyNumberFormat="1" applyFont="1" applyFill="1" applyBorder="1" applyAlignment="1">
      <alignment horizontal="center" vertical="center"/>
    </xf>
    <xf numFmtId="0" fontId="0" fillId="0" borderId="44" xfId="0" applyNumberFormat="1" applyFont="1" applyFill="1" applyBorder="1" applyAlignment="1">
      <alignment horizontal="center" vertical="center"/>
    </xf>
    <xf numFmtId="0" fontId="0" fillId="0" borderId="12" xfId="0" quotePrefix="1" applyNumberFormat="1" applyFont="1" applyFill="1" applyBorder="1" applyAlignment="1">
      <alignment horizontal="center" vertical="center"/>
    </xf>
    <xf numFmtId="0" fontId="0" fillId="4" borderId="12" xfId="0" quotePrefix="1" applyNumberFormat="1" applyFont="1" applyFill="1" applyBorder="1" applyAlignment="1">
      <alignment horizontal="center" vertical="center"/>
    </xf>
    <xf numFmtId="0" fontId="0" fillId="0" borderId="23" xfId="0" quotePrefix="1" applyNumberFormat="1" applyFont="1" applyFill="1" applyBorder="1" applyAlignment="1">
      <alignment horizontal="center" vertical="center"/>
    </xf>
    <xf numFmtId="164" fontId="3" fillId="2" borderId="32" xfId="0" quotePrefix="1" applyNumberFormat="1" applyFont="1" applyFill="1" applyBorder="1" applyAlignment="1">
      <alignment horizontal="center" vertical="center" wrapText="1"/>
    </xf>
    <xf numFmtId="0" fontId="0" fillId="0" borderId="34" xfId="0" quotePrefix="1" applyNumberFormat="1" applyFont="1" applyBorder="1" applyAlignment="1">
      <alignment horizontal="center" vertical="center"/>
    </xf>
    <xf numFmtId="0" fontId="0" fillId="0" borderId="34" xfId="0" quotePrefix="1" applyNumberFormat="1" applyFont="1" applyFill="1" applyBorder="1" applyAlignment="1">
      <alignment horizontal="center" vertical="center"/>
    </xf>
    <xf numFmtId="0" fontId="0" fillId="0" borderId="35" xfId="0" applyBorder="1" applyAlignment="1">
      <alignment horizontal="left" vertical="center" wrapText="1"/>
    </xf>
    <xf numFmtId="0" fontId="8" fillId="0" borderId="35" xfId="0" applyFont="1" applyBorder="1" applyAlignment="1">
      <alignment horizontal="left" vertical="center" wrapText="1"/>
    </xf>
    <xf numFmtId="0" fontId="0" fillId="0" borderId="35" xfId="0" applyBorder="1" applyAlignment="1">
      <alignment horizontal="center" vertical="center"/>
    </xf>
    <xf numFmtId="0" fontId="0" fillId="0" borderId="36" xfId="0" applyNumberFormat="1" applyFont="1" applyBorder="1" applyAlignment="1">
      <alignment horizontal="center" vertical="center"/>
    </xf>
    <xf numFmtId="0" fontId="0" fillId="0" borderId="36" xfId="0" quotePrefix="1" applyNumberFormat="1" applyFont="1" applyFill="1" applyBorder="1" applyAlignment="1">
      <alignment horizontal="center" vertical="center"/>
    </xf>
    <xf numFmtId="0" fontId="0" fillId="4" borderId="37" xfId="0" quotePrefix="1" applyNumberFormat="1" applyFont="1" applyFill="1" applyBorder="1" applyAlignment="1">
      <alignment horizontal="center" vertical="center"/>
    </xf>
    <xf numFmtId="0" fontId="0" fillId="4" borderId="12" xfId="0" applyNumberFormat="1" applyFill="1" applyBorder="1" applyAlignment="1">
      <alignment horizontal="center" vertical="center"/>
    </xf>
    <xf numFmtId="0" fontId="0" fillId="0" borderId="12" xfId="0" applyNumberFormat="1" applyFill="1" applyBorder="1" applyAlignment="1">
      <alignment horizontal="center" vertical="center"/>
    </xf>
    <xf numFmtId="0" fontId="0" fillId="0" borderId="23" xfId="0" applyNumberFormat="1" applyFill="1" applyBorder="1" applyAlignment="1">
      <alignment horizontal="center" vertical="center"/>
    </xf>
    <xf numFmtId="0" fontId="5" fillId="4" borderId="34" xfId="0" applyNumberFormat="1" applyFont="1" applyFill="1" applyBorder="1" applyAlignment="1">
      <alignment horizontal="center" vertical="center"/>
    </xf>
    <xf numFmtId="0" fontId="5" fillId="0" borderId="36" xfId="0" applyNumberFormat="1" applyFont="1" applyBorder="1" applyAlignment="1">
      <alignment horizontal="center" vertical="center"/>
    </xf>
    <xf numFmtId="0" fontId="5" fillId="4" borderId="37" xfId="0" applyNumberFormat="1" applyFont="1" applyFill="1" applyBorder="1" applyAlignment="1">
      <alignment horizontal="center" vertical="center"/>
    </xf>
    <xf numFmtId="0" fontId="1" fillId="0" borderId="49" xfId="0" applyFont="1" applyBorder="1"/>
    <xf numFmtId="0" fontId="1" fillId="0" borderId="50" xfId="0" applyFont="1" applyBorder="1"/>
    <xf numFmtId="0" fontId="16" fillId="0" borderId="49" xfId="0" applyFont="1" applyBorder="1"/>
    <xf numFmtId="0" fontId="0" fillId="0" borderId="50" xfId="0" applyBorder="1" applyAlignment="1">
      <alignment wrapText="1"/>
    </xf>
    <xf numFmtId="0" fontId="0" fillId="0" borderId="51" xfId="0" applyBorder="1"/>
    <xf numFmtId="0" fontId="0" fillId="0" borderId="52" xfId="0" applyBorder="1"/>
    <xf numFmtId="164" fontId="1" fillId="2" borderId="48" xfId="0" applyNumberFormat="1" applyFont="1" applyFill="1" applyBorder="1" applyAlignment="1">
      <alignment horizontal="right" vertical="center"/>
    </xf>
    <xf numFmtId="164" fontId="0" fillId="0" borderId="50" xfId="0" applyNumberFormat="1" applyFont="1" applyFill="1" applyBorder="1" applyAlignment="1">
      <alignment horizontal="right" vertical="center"/>
    </xf>
    <xf numFmtId="164" fontId="0" fillId="0" borderId="50" xfId="0" quotePrefix="1" applyNumberFormat="1" applyFont="1" applyFill="1" applyBorder="1" applyAlignment="1">
      <alignment horizontal="right" vertical="center"/>
    </xf>
    <xf numFmtId="164" fontId="0" fillId="0" borderId="52" xfId="0" applyNumberFormat="1" applyFont="1" applyFill="1" applyBorder="1" applyAlignment="1">
      <alignment horizontal="right" vertical="center"/>
    </xf>
    <xf numFmtId="0" fontId="0" fillId="0" borderId="0" xfId="0" applyAlignment="1">
      <alignment vertical="center"/>
    </xf>
    <xf numFmtId="164" fontId="0" fillId="0" borderId="0" xfId="0" applyNumberFormat="1" applyAlignment="1">
      <alignment horizontal="center" vertical="center"/>
    </xf>
    <xf numFmtId="0" fontId="0" fillId="0" borderId="0" xfId="0" applyAlignment="1">
      <alignment horizontal="center" vertical="center"/>
    </xf>
    <xf numFmtId="0" fontId="0" fillId="0" borderId="7" xfId="0" applyBorder="1" applyAlignment="1">
      <alignment horizontal="center" vertical="center" wrapText="1"/>
    </xf>
    <xf numFmtId="0" fontId="0" fillId="0" borderId="0" xfId="0" applyAlignment="1">
      <alignment horizontal="left" vertical="center"/>
    </xf>
    <xf numFmtId="0" fontId="0" fillId="0" borderId="0" xfId="0" applyBorder="1" applyAlignment="1">
      <alignment vertical="center"/>
    </xf>
    <xf numFmtId="0" fontId="0" fillId="0" borderId="0" xfId="0" applyBorder="1" applyAlignment="1">
      <alignment vertical="center" wrapText="1"/>
    </xf>
    <xf numFmtId="0" fontId="0" fillId="0" borderId="0" xfId="0" applyFont="1" applyBorder="1" applyAlignment="1">
      <alignment horizontal="center" vertical="center"/>
    </xf>
    <xf numFmtId="0" fontId="0" fillId="0" borderId="0" xfId="0" applyFill="1" applyBorder="1" applyAlignment="1">
      <alignment horizontal="center" vertical="center"/>
    </xf>
    <xf numFmtId="0" fontId="0" fillId="0" borderId="0" xfId="0" applyAlignment="1">
      <alignment horizontal="center" vertical="center"/>
    </xf>
    <xf numFmtId="0" fontId="0" fillId="0" borderId="0" xfId="0" applyAlignment="1">
      <alignment vertical="center"/>
    </xf>
    <xf numFmtId="0" fontId="0" fillId="0" borderId="0" xfId="0" quotePrefix="1" applyFont="1" applyBorder="1" applyAlignment="1">
      <alignment horizontal="center" vertical="center"/>
    </xf>
    <xf numFmtId="0" fontId="0" fillId="4" borderId="0" xfId="0" quotePrefix="1" applyNumberFormat="1" applyFont="1" applyFill="1" applyBorder="1" applyAlignment="1">
      <alignment horizontal="center" vertical="center"/>
    </xf>
    <xf numFmtId="0" fontId="0" fillId="2" borderId="32" xfId="0" quotePrefix="1" applyNumberFormat="1" applyFont="1" applyFill="1" applyBorder="1" applyAlignment="1">
      <alignment horizontal="center" vertical="center"/>
    </xf>
    <xf numFmtId="0" fontId="0" fillId="2" borderId="33" xfId="0" quotePrefix="1" applyNumberFormat="1" applyFont="1" applyFill="1" applyBorder="1" applyAlignment="1">
      <alignment horizontal="center" vertical="center"/>
    </xf>
    <xf numFmtId="0" fontId="0" fillId="4" borderId="41" xfId="0" applyNumberFormat="1" applyFont="1" applyFill="1" applyBorder="1" applyAlignment="1">
      <alignment horizontal="center" vertical="center"/>
    </xf>
    <xf numFmtId="0" fontId="10" fillId="0" borderId="35" xfId="2" applyFont="1" applyBorder="1" applyAlignment="1">
      <alignment horizontal="left" vertical="center" wrapText="1"/>
    </xf>
    <xf numFmtId="0" fontId="0" fillId="6" borderId="35" xfId="0" applyFont="1" applyFill="1" applyBorder="1" applyAlignment="1">
      <alignment horizontal="left" vertical="center" wrapText="1"/>
    </xf>
    <xf numFmtId="0" fontId="0" fillId="4" borderId="23" xfId="0" applyNumberFormat="1" applyFill="1" applyBorder="1" applyAlignment="1">
      <alignment horizontal="center" vertical="center"/>
    </xf>
    <xf numFmtId="0" fontId="5" fillId="0" borderId="0" xfId="0" applyFont="1" applyFill="1" applyBorder="1" applyAlignment="1">
      <alignment horizontal="center" vertical="center" wrapText="1"/>
    </xf>
    <xf numFmtId="0" fontId="5" fillId="0" borderId="35" xfId="0" applyFont="1" applyFill="1" applyBorder="1" applyAlignment="1">
      <alignment horizontal="center" vertical="center" wrapText="1"/>
    </xf>
    <xf numFmtId="0" fontId="0" fillId="0" borderId="0" xfId="0" applyFont="1" applyAlignment="1">
      <alignment vertical="center"/>
    </xf>
    <xf numFmtId="0" fontId="1" fillId="0" borderId="0" xfId="0" applyFont="1" applyAlignment="1">
      <alignment vertical="center"/>
    </xf>
    <xf numFmtId="0" fontId="1" fillId="0" borderId="49" xfId="0" applyFont="1" applyBorder="1" applyAlignment="1">
      <alignment vertical="center"/>
    </xf>
    <xf numFmtId="0" fontId="1" fillId="0" borderId="50" xfId="0" applyFont="1" applyBorder="1" applyAlignment="1">
      <alignment vertical="center"/>
    </xf>
    <xf numFmtId="0" fontId="16" fillId="0" borderId="49" xfId="0" applyFont="1" applyBorder="1" applyAlignment="1">
      <alignment vertical="center"/>
    </xf>
    <xf numFmtId="0" fontId="0" fillId="0" borderId="50" xfId="0" applyBorder="1" applyAlignment="1">
      <alignment vertical="center" wrapText="1"/>
    </xf>
    <xf numFmtId="0" fontId="0" fillId="0" borderId="51" xfId="0" applyBorder="1" applyAlignment="1">
      <alignment vertical="center"/>
    </xf>
    <xf numFmtId="0" fontId="0" fillId="0" borderId="52" xfId="0" applyBorder="1" applyAlignment="1">
      <alignment vertical="center"/>
    </xf>
    <xf numFmtId="0" fontId="0" fillId="4" borderId="35" xfId="0" applyNumberFormat="1" applyFont="1" applyFill="1" applyBorder="1" applyAlignment="1">
      <alignment horizontal="center" vertical="center"/>
    </xf>
    <xf numFmtId="0" fontId="0" fillId="4" borderId="35" xfId="0" quotePrefix="1" applyNumberFormat="1" applyFont="1" applyFill="1" applyBorder="1" applyAlignment="1">
      <alignment horizontal="center" vertical="center"/>
    </xf>
    <xf numFmtId="0" fontId="0" fillId="4" borderId="58" xfId="0" quotePrefix="1" applyNumberFormat="1" applyFont="1" applyFill="1" applyBorder="1" applyAlignment="1">
      <alignment horizontal="center" vertical="center"/>
    </xf>
    <xf numFmtId="0" fontId="0" fillId="4" borderId="22" xfId="0" applyNumberFormat="1" applyFont="1" applyFill="1" applyBorder="1" applyAlignment="1">
      <alignment horizontal="center" vertical="center"/>
    </xf>
    <xf numFmtId="0" fontId="0" fillId="0" borderId="7" xfId="0" applyBorder="1" applyAlignment="1">
      <alignment vertical="center"/>
    </xf>
    <xf numFmtId="0" fontId="0" fillId="0" borderId="0" xfId="0" applyNumberFormat="1" applyAlignment="1">
      <alignment horizontal="center" vertical="center"/>
    </xf>
    <xf numFmtId="0" fontId="2" fillId="0" borderId="64" xfId="0" applyFont="1" applyFill="1" applyBorder="1" applyAlignment="1">
      <alignment horizontal="center" vertical="center"/>
    </xf>
    <xf numFmtId="0" fontId="2" fillId="0" borderId="65" xfId="0" applyFont="1" applyFill="1" applyBorder="1" applyAlignment="1">
      <alignment horizontal="center" vertical="center"/>
    </xf>
    <xf numFmtId="164" fontId="1" fillId="2" borderId="66" xfId="0" applyNumberFormat="1" applyFont="1" applyFill="1" applyBorder="1" applyAlignment="1">
      <alignment horizontal="right" vertical="center"/>
    </xf>
    <xf numFmtId="164" fontId="5" fillId="0" borderId="50" xfId="0" applyNumberFormat="1" applyFont="1" applyFill="1" applyBorder="1" applyAlignment="1">
      <alignment horizontal="right" vertical="center" wrapText="1"/>
    </xf>
    <xf numFmtId="164" fontId="5" fillId="0" borderId="50" xfId="0" quotePrefix="1" applyNumberFormat="1" applyFont="1" applyFill="1" applyBorder="1" applyAlignment="1">
      <alignment horizontal="center" vertical="center" wrapText="1"/>
    </xf>
    <xf numFmtId="164" fontId="1" fillId="2" borderId="70" xfId="0" applyNumberFormat="1" applyFont="1" applyFill="1" applyBorder="1" applyAlignment="1">
      <alignment horizontal="right" vertical="center" wrapText="1"/>
    </xf>
    <xf numFmtId="164" fontId="1" fillId="2" borderId="73" xfId="0" applyNumberFormat="1" applyFont="1" applyFill="1" applyBorder="1" applyAlignment="1">
      <alignment horizontal="right" vertical="center"/>
    </xf>
    <xf numFmtId="0" fontId="0" fillId="0" borderId="42" xfId="0" applyFill="1" applyBorder="1" applyAlignment="1">
      <alignment vertical="center"/>
    </xf>
    <xf numFmtId="0" fontId="1" fillId="0" borderId="35" xfId="0" applyFont="1" applyFill="1" applyBorder="1" applyAlignment="1">
      <alignment horizontal="right" vertical="center"/>
    </xf>
    <xf numFmtId="0" fontId="1" fillId="2" borderId="76" xfId="0" applyFont="1" applyFill="1" applyBorder="1" applyAlignment="1">
      <alignment horizontal="center" vertical="center"/>
    </xf>
    <xf numFmtId="164" fontId="1" fillId="2" borderId="77" xfId="0" applyNumberFormat="1" applyFont="1" applyFill="1" applyBorder="1" applyAlignment="1">
      <alignment horizontal="right" vertical="center"/>
    </xf>
    <xf numFmtId="164" fontId="6" fillId="0" borderId="80" xfId="0" applyNumberFormat="1" applyFont="1" applyBorder="1" applyAlignment="1">
      <alignment vertical="center"/>
    </xf>
    <xf numFmtId="6" fontId="3" fillId="2" borderId="0" xfId="0" applyNumberFormat="1" applyFont="1" applyFill="1" applyBorder="1" applyAlignment="1">
      <alignment horizontal="center" vertical="center" wrapText="1"/>
    </xf>
    <xf numFmtId="164" fontId="3" fillId="2" borderId="0" xfId="0" applyNumberFormat="1" applyFont="1" applyFill="1" applyBorder="1" applyAlignment="1">
      <alignment horizontal="center" vertical="center"/>
    </xf>
    <xf numFmtId="0" fontId="0" fillId="2" borderId="0" xfId="0" applyNumberFormat="1" applyFill="1" applyBorder="1" applyAlignment="1">
      <alignment horizontal="center" vertical="center"/>
    </xf>
    <xf numFmtId="0" fontId="0" fillId="2" borderId="5" xfId="0" applyNumberFormat="1" applyFill="1" applyBorder="1" applyAlignment="1">
      <alignment horizontal="center" vertical="center"/>
    </xf>
    <xf numFmtId="0" fontId="1" fillId="2" borderId="42" xfId="0" applyFont="1" applyFill="1" applyBorder="1" applyAlignment="1">
      <alignment horizontal="center" vertical="center" wrapText="1"/>
    </xf>
    <xf numFmtId="0" fontId="1" fillId="2" borderId="35" xfId="0" applyFont="1" applyFill="1" applyBorder="1" applyAlignment="1">
      <alignment horizontal="center" vertical="center" wrapText="1"/>
    </xf>
    <xf numFmtId="0" fontId="1" fillId="2" borderId="35" xfId="0" applyFont="1" applyFill="1" applyBorder="1" applyAlignment="1">
      <alignment vertical="center" wrapText="1"/>
    </xf>
    <xf numFmtId="0" fontId="3" fillId="2" borderId="32" xfId="0" applyFont="1" applyFill="1" applyBorder="1" applyAlignment="1">
      <alignment vertical="center" wrapText="1"/>
    </xf>
    <xf numFmtId="0" fontId="3" fillId="2" borderId="0" xfId="0" applyFont="1" applyFill="1" applyBorder="1" applyAlignment="1">
      <alignment horizontal="left" vertical="center" wrapText="1"/>
    </xf>
    <xf numFmtId="0" fontId="1" fillId="2" borderId="0" xfId="0" applyFont="1" applyFill="1" applyBorder="1" applyAlignment="1">
      <alignment vertical="center" wrapText="1"/>
    </xf>
    <xf numFmtId="0" fontId="3" fillId="2" borderId="0" xfId="0" applyFont="1" applyFill="1" applyBorder="1" applyAlignment="1">
      <alignment horizontal="center" vertical="center" wrapText="1"/>
    </xf>
    <xf numFmtId="0" fontId="1" fillId="2" borderId="5" xfId="0" applyFont="1" applyFill="1" applyBorder="1" applyAlignment="1">
      <alignment vertical="center" wrapText="1"/>
    </xf>
    <xf numFmtId="0" fontId="0" fillId="0" borderId="0" xfId="0" applyFill="1" applyBorder="1" applyAlignment="1">
      <alignment horizontal="left" vertical="center" wrapText="1"/>
    </xf>
    <xf numFmtId="164" fontId="5" fillId="0" borderId="0" xfId="0" quotePrefix="1" applyNumberFormat="1" applyFont="1" applyFill="1" applyBorder="1" applyAlignment="1">
      <alignment horizontal="center" vertical="center" wrapText="1"/>
    </xf>
    <xf numFmtId="0" fontId="0" fillId="0" borderId="10" xfId="0" applyBorder="1" applyAlignment="1">
      <alignment horizontal="center" vertical="center" wrapText="1"/>
    </xf>
    <xf numFmtId="0" fontId="0" fillId="3" borderId="10" xfId="0" applyFill="1" applyBorder="1" applyAlignment="1">
      <alignment horizontal="center" vertical="center" wrapText="1"/>
    </xf>
    <xf numFmtId="0" fontId="0" fillId="0" borderId="10" xfId="0" applyFill="1" applyBorder="1" applyAlignment="1">
      <alignment vertical="center" wrapText="1"/>
    </xf>
    <xf numFmtId="0" fontId="0" fillId="0" borderId="22" xfId="0" applyFill="1" applyBorder="1" applyAlignment="1">
      <alignment vertical="center" wrapText="1"/>
    </xf>
    <xf numFmtId="0" fontId="0" fillId="0" borderId="10" xfId="0" applyBorder="1" applyAlignment="1">
      <alignment vertical="center" wrapText="1"/>
    </xf>
    <xf numFmtId="0" fontId="0" fillId="0" borderId="22" xfId="0" applyBorder="1" applyAlignment="1">
      <alignment vertical="center" wrapText="1"/>
    </xf>
    <xf numFmtId="0" fontId="0" fillId="3" borderId="22" xfId="0" applyFill="1" applyBorder="1" applyAlignment="1">
      <alignment vertical="center" wrapText="1"/>
    </xf>
    <xf numFmtId="0" fontId="0" fillId="0" borderId="10" xfId="0" applyFill="1" applyBorder="1" applyAlignment="1">
      <alignment horizontal="center" vertical="center" wrapText="1"/>
    </xf>
    <xf numFmtId="3" fontId="5" fillId="0" borderId="0" xfId="0" quotePrefix="1" applyNumberFormat="1" applyFont="1" applyFill="1" applyBorder="1" applyAlignment="1">
      <alignment horizontal="center" vertical="center" wrapText="1"/>
    </xf>
    <xf numFmtId="0" fontId="0" fillId="3" borderId="10" xfId="0" applyFill="1" applyBorder="1" applyAlignment="1">
      <alignment vertical="center" wrapText="1"/>
    </xf>
    <xf numFmtId="164" fontId="5" fillId="0" borderId="0" xfId="0" quotePrefix="1" applyNumberFormat="1" applyFont="1" applyBorder="1" applyAlignment="1">
      <alignment horizontal="center" vertical="center" wrapText="1"/>
    </xf>
    <xf numFmtId="0" fontId="5" fillId="0" borderId="10" xfId="0" applyFont="1" applyBorder="1" applyAlignment="1">
      <alignment vertical="center" wrapText="1"/>
    </xf>
    <xf numFmtId="0" fontId="5" fillId="3" borderId="22" xfId="0" applyFont="1" applyFill="1" applyBorder="1" applyAlignment="1">
      <alignment horizontal="center" vertical="center" wrapText="1"/>
    </xf>
    <xf numFmtId="0" fontId="5" fillId="4" borderId="10" xfId="0" applyFont="1" applyFill="1" applyBorder="1" applyAlignment="1">
      <alignment vertical="center" wrapText="1"/>
    </xf>
    <xf numFmtId="0" fontId="5" fillId="0" borderId="28" xfId="0" applyFont="1" applyBorder="1" applyAlignment="1">
      <alignment vertical="center" wrapText="1"/>
    </xf>
    <xf numFmtId="0" fontId="5" fillId="0" borderId="27" xfId="0" applyFont="1" applyFill="1" applyBorder="1" applyAlignment="1">
      <alignment horizontal="center" vertical="center" wrapText="1"/>
    </xf>
    <xf numFmtId="3" fontId="5" fillId="0" borderId="0" xfId="0" quotePrefix="1" applyNumberFormat="1" applyFont="1" applyBorder="1" applyAlignment="1">
      <alignment horizontal="center" vertical="center" wrapText="1"/>
    </xf>
    <xf numFmtId="0" fontId="5" fillId="0" borderId="10" xfId="0" applyFont="1" applyFill="1" applyBorder="1" applyAlignment="1">
      <alignment vertical="center" wrapText="1"/>
    </xf>
    <xf numFmtId="0" fontId="5" fillId="3" borderId="10" xfId="0" applyFont="1" applyFill="1" applyBorder="1" applyAlignment="1">
      <alignment horizontal="center" vertical="center" wrapText="1"/>
    </xf>
    <xf numFmtId="0" fontId="5" fillId="0" borderId="27" xfId="0" applyFont="1" applyBorder="1" applyAlignment="1">
      <alignment vertical="center" wrapText="1"/>
    </xf>
    <xf numFmtId="0" fontId="0" fillId="0" borderId="12" xfId="0" applyBorder="1" applyAlignment="1">
      <alignment vertical="center" wrapText="1"/>
    </xf>
    <xf numFmtId="0" fontId="0" fillId="3" borderId="12" xfId="0" applyFill="1" applyBorder="1" applyAlignment="1">
      <alignment horizontal="center" vertical="center" wrapText="1"/>
    </xf>
    <xf numFmtId="0" fontId="0" fillId="0" borderId="12" xfId="0" applyFill="1" applyBorder="1" applyAlignment="1">
      <alignment horizontal="center" vertical="center" wrapText="1"/>
    </xf>
    <xf numFmtId="0" fontId="0" fillId="0" borderId="23" xfId="0" applyBorder="1" applyAlignment="1">
      <alignment vertical="center" wrapText="1"/>
    </xf>
    <xf numFmtId="164" fontId="3" fillId="5" borderId="32" xfId="0" applyNumberFormat="1" applyFont="1" applyFill="1" applyBorder="1" applyAlignment="1">
      <alignment horizontal="center" vertical="center" wrapText="1"/>
    </xf>
    <xf numFmtId="0" fontId="0" fillId="5" borderId="32" xfId="0" applyFill="1" applyBorder="1" applyAlignment="1">
      <alignment vertical="center" wrapText="1"/>
    </xf>
    <xf numFmtId="0" fontId="0" fillId="5" borderId="32" xfId="0" applyFill="1" applyBorder="1" applyAlignment="1">
      <alignment horizontal="left" vertical="center" wrapText="1"/>
    </xf>
    <xf numFmtId="0" fontId="0" fillId="5" borderId="33" xfId="0" applyFill="1" applyBorder="1" applyAlignment="1">
      <alignment vertical="center" wrapText="1"/>
    </xf>
    <xf numFmtId="0" fontId="5" fillId="0" borderId="10" xfId="0" applyNumberFormat="1" applyFont="1" applyBorder="1" applyAlignment="1">
      <alignment horizontal="center" vertical="center" wrapText="1"/>
    </xf>
    <xf numFmtId="0" fontId="5" fillId="4" borderId="10" xfId="0" applyNumberFormat="1" applyFont="1" applyFill="1" applyBorder="1" applyAlignment="1">
      <alignment horizontal="center" vertical="center" wrapText="1"/>
    </xf>
    <xf numFmtId="0" fontId="5" fillId="6" borderId="10" xfId="0" applyNumberFormat="1" applyFont="1" applyFill="1" applyBorder="1" applyAlignment="1">
      <alignment horizontal="center" vertical="center" wrapText="1"/>
    </xf>
    <xf numFmtId="0" fontId="5" fillId="0" borderId="10" xfId="0" applyNumberFormat="1" applyFont="1" applyFill="1" applyBorder="1" applyAlignment="1">
      <alignment horizontal="center" vertical="center" wrapText="1"/>
    </xf>
    <xf numFmtId="0" fontId="5" fillId="0" borderId="34" xfId="0" applyNumberFormat="1" applyFont="1" applyFill="1" applyBorder="1" applyAlignment="1">
      <alignment horizontal="center" vertical="center" wrapText="1"/>
    </xf>
    <xf numFmtId="0" fontId="5" fillId="4" borderId="36" xfId="0" applyNumberFormat="1" applyFont="1" applyFill="1" applyBorder="1" applyAlignment="1">
      <alignment horizontal="center" vertical="center" wrapText="1"/>
    </xf>
    <xf numFmtId="0" fontId="5" fillId="6" borderId="36" xfId="0" applyNumberFormat="1" applyFont="1" applyFill="1" applyBorder="1" applyAlignment="1">
      <alignment horizontal="center" vertical="center" wrapText="1"/>
    </xf>
    <xf numFmtId="0" fontId="5" fillId="0" borderId="36" xfId="0" applyNumberFormat="1" applyFont="1" applyFill="1" applyBorder="1" applyAlignment="1">
      <alignment horizontal="center" vertical="center" wrapText="1"/>
    </xf>
    <xf numFmtId="0" fontId="5" fillId="0" borderId="37" xfId="0" applyNumberFormat="1" applyFont="1" applyFill="1" applyBorder="1" applyAlignment="1">
      <alignment horizontal="center" vertical="center" wrapText="1"/>
    </xf>
    <xf numFmtId="164" fontId="6" fillId="0" borderId="19" xfId="0" applyNumberFormat="1" applyFont="1" applyBorder="1" applyAlignment="1">
      <alignment horizontal="center" vertical="center" wrapText="1"/>
    </xf>
    <xf numFmtId="0" fontId="6" fillId="0" borderId="2" xfId="0" applyFont="1" applyBorder="1" applyAlignment="1">
      <alignment horizontal="right" vertical="center" wrapText="1"/>
    </xf>
    <xf numFmtId="0" fontId="7" fillId="0" borderId="0" xfId="0" applyFont="1" applyAlignment="1">
      <alignment vertical="center" wrapText="1"/>
    </xf>
    <xf numFmtId="0" fontId="6" fillId="0" borderId="0" xfId="0" applyFont="1" applyBorder="1" applyAlignment="1">
      <alignment horizontal="center" vertical="center" wrapText="1"/>
    </xf>
    <xf numFmtId="0" fontId="0" fillId="0" borderId="52" xfId="0" applyBorder="1" applyAlignment="1">
      <alignment horizontal="center" vertical="center" wrapText="1"/>
    </xf>
    <xf numFmtId="0" fontId="0" fillId="0" borderId="50" xfId="0" applyBorder="1" applyAlignment="1">
      <alignment horizontal="center" vertical="center" wrapText="1"/>
    </xf>
    <xf numFmtId="0" fontId="0" fillId="0" borderId="48" xfId="0" applyBorder="1" applyAlignment="1">
      <alignment horizontal="center" vertical="center" wrapText="1"/>
    </xf>
    <xf numFmtId="0" fontId="0" fillId="0" borderId="0" xfId="0" applyAlignment="1">
      <alignment vertical="center"/>
    </xf>
    <xf numFmtId="0" fontId="0" fillId="0" borderId="0" xfId="0" applyAlignment="1">
      <alignment horizontal="center" vertical="center"/>
    </xf>
    <xf numFmtId="0" fontId="1" fillId="2" borderId="83" xfId="0" applyFont="1" applyFill="1" applyBorder="1" applyAlignment="1">
      <alignment horizontal="center" vertical="center" wrapText="1"/>
    </xf>
    <xf numFmtId="0" fontId="1" fillId="2" borderId="84" xfId="0" applyFont="1" applyFill="1" applyBorder="1" applyAlignment="1">
      <alignment vertical="center"/>
    </xf>
    <xf numFmtId="0" fontId="1" fillId="2" borderId="82" xfId="0" applyFont="1" applyFill="1" applyBorder="1" applyAlignment="1">
      <alignment horizontal="center" vertical="center" wrapText="1"/>
    </xf>
    <xf numFmtId="0" fontId="0" fillId="0" borderId="52" xfId="0" applyBorder="1" applyAlignment="1">
      <alignment horizontal="center" vertical="center"/>
    </xf>
    <xf numFmtId="0" fontId="17" fillId="0" borderId="48" xfId="0" applyFont="1" applyBorder="1" applyAlignment="1">
      <alignment horizontal="center" vertical="center" wrapText="1"/>
    </xf>
    <xf numFmtId="0" fontId="0" fillId="0" borderId="0" xfId="0" applyAlignment="1">
      <alignment vertical="center"/>
    </xf>
    <xf numFmtId="164" fontId="5" fillId="0" borderId="0" xfId="0" applyNumberFormat="1" applyFont="1" applyFill="1" applyBorder="1" applyAlignment="1">
      <alignment horizontal="center" vertical="center"/>
    </xf>
    <xf numFmtId="164" fontId="0" fillId="0" borderId="0" xfId="0" applyNumberFormat="1"/>
    <xf numFmtId="3" fontId="0" fillId="0" borderId="0" xfId="0" applyNumberFormat="1" applyFill="1" applyBorder="1" applyAlignment="1">
      <alignment vertical="center"/>
    </xf>
    <xf numFmtId="164" fontId="0" fillId="0" borderId="0" xfId="0" applyNumberFormat="1" applyFill="1"/>
    <xf numFmtId="0" fontId="18" fillId="0" borderId="0" xfId="0" applyFont="1" applyFill="1" applyBorder="1" applyAlignment="1">
      <alignment horizontal="left" vertical="center" wrapText="1"/>
    </xf>
    <xf numFmtId="0" fontId="19" fillId="0" borderId="0" xfId="0" applyFont="1" applyFill="1" applyBorder="1" applyAlignment="1">
      <alignment vertical="center" wrapText="1"/>
    </xf>
    <xf numFmtId="164" fontId="19" fillId="6" borderId="0" xfId="0" applyNumberFormat="1" applyFont="1" applyFill="1" applyBorder="1" applyAlignment="1">
      <alignment horizontal="center" vertical="center" wrapText="1"/>
    </xf>
    <xf numFmtId="0" fontId="19" fillId="6" borderId="0" xfId="0" applyFont="1" applyFill="1" applyBorder="1" applyAlignment="1">
      <alignment horizontal="left" vertical="center" wrapText="1"/>
    </xf>
    <xf numFmtId="0" fontId="18" fillId="0" borderId="0" xfId="0" applyFont="1" applyBorder="1" applyAlignment="1">
      <alignment horizontal="left" vertical="center" wrapText="1"/>
    </xf>
    <xf numFmtId="0" fontId="19" fillId="0" borderId="0" xfId="0" applyFont="1" applyBorder="1" applyAlignment="1">
      <alignment horizontal="left" vertical="center"/>
    </xf>
    <xf numFmtId="0" fontId="19" fillId="0" borderId="0" xfId="0" applyFont="1" applyBorder="1" applyAlignment="1">
      <alignment horizontal="left" vertical="center" wrapText="1"/>
    </xf>
    <xf numFmtId="164" fontId="19" fillId="0" borderId="0" xfId="0" quotePrefix="1" applyNumberFormat="1" applyFont="1" applyBorder="1" applyAlignment="1">
      <alignment horizontal="center" vertical="center"/>
    </xf>
    <xf numFmtId="0" fontId="19" fillId="0" borderId="0" xfId="0" applyFont="1" applyBorder="1" applyAlignment="1">
      <alignment vertical="center" wrapText="1"/>
    </xf>
    <xf numFmtId="0" fontId="19" fillId="0" borderId="0" xfId="0" quotePrefix="1" applyFont="1" applyBorder="1" applyAlignment="1">
      <alignment horizontal="left" vertical="center"/>
    </xf>
    <xf numFmtId="0" fontId="18" fillId="0" borderId="0" xfId="0" applyFont="1" applyBorder="1" applyAlignment="1">
      <alignment vertical="center"/>
    </xf>
    <xf numFmtId="164" fontId="19" fillId="0" borderId="0" xfId="0" quotePrefix="1" applyNumberFormat="1" applyFont="1" applyFill="1" applyBorder="1" applyAlignment="1">
      <alignment horizontal="center" vertical="center"/>
    </xf>
    <xf numFmtId="0" fontId="18" fillId="0" borderId="0" xfId="0" applyFont="1" applyBorder="1" applyAlignment="1">
      <alignment horizontal="center" vertical="center"/>
    </xf>
    <xf numFmtId="0" fontId="1" fillId="0" borderId="85" xfId="0" applyFont="1" applyBorder="1" applyAlignment="1">
      <alignment horizontal="center" vertical="center"/>
    </xf>
    <xf numFmtId="0" fontId="1" fillId="0" borderId="86" xfId="0" applyFont="1" applyBorder="1" applyAlignment="1">
      <alignment horizontal="center" vertical="center"/>
    </xf>
    <xf numFmtId="0" fontId="1" fillId="0" borderId="87" xfId="0" applyFont="1" applyBorder="1" applyAlignment="1">
      <alignment horizontal="center" vertical="center"/>
    </xf>
    <xf numFmtId="0" fontId="1" fillId="0" borderId="88" xfId="0" applyFont="1" applyBorder="1" applyAlignment="1">
      <alignment horizontal="center" vertical="center"/>
    </xf>
    <xf numFmtId="0" fontId="0" fillId="0" borderId="84" xfId="0" applyBorder="1" applyAlignment="1">
      <alignment horizontal="center" vertical="center" wrapText="1"/>
    </xf>
    <xf numFmtId="0" fontId="0" fillId="0" borderId="67" xfId="0" applyBorder="1" applyAlignment="1">
      <alignment horizontal="center" vertical="center" wrapText="1"/>
    </xf>
    <xf numFmtId="0" fontId="0" fillId="0" borderId="89" xfId="0" applyBorder="1" applyAlignment="1">
      <alignment horizontal="center" vertical="center" wrapText="1"/>
    </xf>
    <xf numFmtId="0" fontId="0" fillId="0" borderId="47" xfId="0" applyBorder="1" applyAlignment="1">
      <alignment horizontal="center" vertical="center" wrapText="1"/>
    </xf>
    <xf numFmtId="0" fontId="0" fillId="0" borderId="49" xfId="0" applyBorder="1" applyAlignment="1">
      <alignment horizontal="center" vertical="center" wrapText="1"/>
    </xf>
    <xf numFmtId="0" fontId="0" fillId="0" borderId="51" xfId="0" applyBorder="1" applyAlignment="1">
      <alignment horizontal="center" vertical="center" wrapText="1"/>
    </xf>
    <xf numFmtId="0" fontId="2" fillId="0" borderId="38" xfId="0" applyFont="1" applyFill="1" applyBorder="1" applyAlignment="1">
      <alignment horizontal="center" vertical="center"/>
    </xf>
    <xf numFmtId="0" fontId="2" fillId="0" borderId="32" xfId="0" applyFont="1" applyFill="1" applyBorder="1" applyAlignment="1">
      <alignment horizontal="center" vertical="center"/>
    </xf>
    <xf numFmtId="0" fontId="2" fillId="0" borderId="33" xfId="0" applyFont="1" applyFill="1" applyBorder="1" applyAlignment="1">
      <alignment horizontal="center" vertical="center"/>
    </xf>
    <xf numFmtId="0" fontId="2" fillId="0" borderId="62" xfId="0" applyFont="1" applyFill="1" applyBorder="1" applyAlignment="1">
      <alignment horizontal="center" vertical="center"/>
    </xf>
    <xf numFmtId="0" fontId="2" fillId="0" borderId="17" xfId="0" applyFont="1" applyFill="1" applyBorder="1" applyAlignment="1">
      <alignment horizontal="center" vertical="center"/>
    </xf>
    <xf numFmtId="0" fontId="2" fillId="0" borderId="63" xfId="0" applyFont="1" applyFill="1" applyBorder="1" applyAlignment="1">
      <alignment horizontal="center" vertical="center"/>
    </xf>
    <xf numFmtId="0" fontId="2" fillId="0" borderId="45" xfId="0" applyFont="1" applyFill="1" applyBorder="1" applyAlignment="1">
      <alignment horizontal="center" vertical="center"/>
    </xf>
    <xf numFmtId="0" fontId="2" fillId="0" borderId="53" xfId="0" applyFont="1" applyFill="1" applyBorder="1" applyAlignment="1">
      <alignment horizontal="center" vertical="center"/>
    </xf>
    <xf numFmtId="0" fontId="2" fillId="0" borderId="46" xfId="0" applyFont="1" applyFill="1" applyBorder="1" applyAlignment="1">
      <alignment horizontal="center" vertical="center"/>
    </xf>
    <xf numFmtId="0" fontId="0" fillId="0" borderId="8" xfId="0" applyFont="1" applyFill="1" applyBorder="1" applyAlignment="1">
      <alignment horizontal="left" vertical="center"/>
    </xf>
    <xf numFmtId="0" fontId="0" fillId="0" borderId="8" xfId="0" applyFont="1" applyFill="1" applyBorder="1" applyAlignment="1">
      <alignment horizontal="left" vertical="center" wrapText="1"/>
    </xf>
    <xf numFmtId="0" fontId="1" fillId="2" borderId="72" xfId="0" applyFont="1" applyFill="1" applyBorder="1" applyAlignment="1">
      <alignment horizontal="center" vertical="center"/>
    </xf>
    <xf numFmtId="0" fontId="1" fillId="2" borderId="14" xfId="0" applyFont="1" applyFill="1" applyBorder="1" applyAlignment="1">
      <alignment horizontal="center" vertical="center"/>
    </xf>
    <xf numFmtId="0" fontId="1" fillId="2" borderId="21" xfId="0" applyFont="1" applyFill="1" applyBorder="1" applyAlignment="1">
      <alignment horizontal="center" vertical="center"/>
    </xf>
    <xf numFmtId="0" fontId="0" fillId="0" borderId="9" xfId="0" applyFont="1" applyFill="1" applyBorder="1" applyAlignment="1">
      <alignment horizontal="left" vertical="center"/>
    </xf>
    <xf numFmtId="0" fontId="0" fillId="0" borderId="15" xfId="0" applyFont="1" applyFill="1" applyBorder="1" applyAlignment="1">
      <alignment horizontal="left" vertical="center"/>
    </xf>
    <xf numFmtId="0" fontId="0" fillId="0" borderId="16" xfId="0" applyFont="1" applyFill="1" applyBorder="1" applyAlignment="1">
      <alignment horizontal="left" vertical="center"/>
    </xf>
    <xf numFmtId="0" fontId="5" fillId="0" borderId="8" xfId="0" applyFont="1" applyFill="1" applyBorder="1" applyAlignment="1">
      <alignment horizontal="left" vertical="center" wrapText="1"/>
    </xf>
    <xf numFmtId="0" fontId="1" fillId="2" borderId="62" xfId="0" applyFont="1" applyFill="1" applyBorder="1" applyAlignment="1">
      <alignment horizontal="center" vertical="center"/>
    </xf>
    <xf numFmtId="0" fontId="1" fillId="2" borderId="17" xfId="0" applyFont="1" applyFill="1" applyBorder="1" applyAlignment="1">
      <alignment horizontal="center" vertical="center"/>
    </xf>
    <xf numFmtId="0" fontId="0" fillId="0" borderId="8" xfId="0" applyBorder="1" applyAlignment="1">
      <alignment horizontal="left" vertical="center" wrapText="1"/>
    </xf>
    <xf numFmtId="0" fontId="1" fillId="2" borderId="47" xfId="0" applyFont="1" applyFill="1" applyBorder="1" applyAlignment="1">
      <alignment horizontal="center" vertical="center"/>
    </xf>
    <xf numFmtId="0" fontId="1" fillId="2" borderId="54" xfId="0" applyFont="1" applyFill="1" applyBorder="1" applyAlignment="1">
      <alignment horizontal="center" vertical="center"/>
    </xf>
    <xf numFmtId="0" fontId="1" fillId="2" borderId="69" xfId="0" applyFont="1" applyFill="1" applyBorder="1" applyAlignment="1">
      <alignment horizontal="center" vertical="center"/>
    </xf>
    <xf numFmtId="0" fontId="1" fillId="2" borderId="20" xfId="0" applyFont="1" applyFill="1" applyBorder="1" applyAlignment="1">
      <alignment horizontal="center" vertical="center"/>
    </xf>
    <xf numFmtId="0" fontId="5" fillId="0" borderId="9" xfId="0" applyFont="1" applyFill="1" applyBorder="1" applyAlignment="1">
      <alignment horizontal="left" vertical="center" wrapText="1"/>
    </xf>
    <xf numFmtId="0" fontId="5" fillId="0" borderId="15" xfId="0" applyFont="1" applyFill="1" applyBorder="1" applyAlignment="1">
      <alignment horizontal="left" vertical="center" wrapText="1"/>
    </xf>
    <xf numFmtId="0" fontId="5" fillId="0" borderId="16" xfId="0" applyFont="1" applyFill="1" applyBorder="1" applyAlignment="1">
      <alignment horizontal="left" vertical="center" wrapText="1"/>
    </xf>
    <xf numFmtId="0" fontId="0" fillId="0" borderId="55" xfId="0" applyFont="1" applyFill="1" applyBorder="1" applyAlignment="1">
      <alignment horizontal="left" vertical="center" wrapText="1"/>
    </xf>
    <xf numFmtId="0" fontId="0" fillId="0" borderId="56" xfId="0" applyFont="1" applyFill="1" applyBorder="1" applyAlignment="1">
      <alignment horizontal="left" vertical="center" wrapText="1"/>
    </xf>
    <xf numFmtId="0" fontId="0" fillId="0" borderId="57" xfId="0" applyFont="1" applyFill="1" applyBorder="1" applyAlignment="1">
      <alignment horizontal="left" vertical="center" wrapText="1"/>
    </xf>
    <xf numFmtId="0" fontId="0" fillId="0" borderId="49" xfId="0" applyFill="1" applyBorder="1" applyAlignment="1">
      <alignment horizontal="center" vertical="center"/>
    </xf>
    <xf numFmtId="0" fontId="0" fillId="0" borderId="51" xfId="0" applyFill="1" applyBorder="1" applyAlignment="1">
      <alignment horizontal="center" vertical="center"/>
    </xf>
    <xf numFmtId="0" fontId="0" fillId="0" borderId="0" xfId="0" applyFill="1" applyBorder="1" applyAlignment="1">
      <alignment vertical="center"/>
    </xf>
    <xf numFmtId="0" fontId="0" fillId="0" borderId="0" xfId="0" applyAlignment="1">
      <alignment vertical="center"/>
    </xf>
    <xf numFmtId="0" fontId="0" fillId="0" borderId="64" xfId="0" applyFill="1" applyBorder="1" applyAlignment="1">
      <alignment horizontal="center" vertical="center"/>
    </xf>
    <xf numFmtId="0" fontId="0" fillId="0" borderId="71" xfId="0" applyFill="1" applyBorder="1" applyAlignment="1">
      <alignment horizontal="center" vertical="center"/>
    </xf>
    <xf numFmtId="0" fontId="5" fillId="0" borderId="64" xfId="0" applyFont="1" applyFill="1" applyBorder="1" applyAlignment="1">
      <alignment horizontal="center" vertical="center"/>
    </xf>
    <xf numFmtId="0" fontId="5" fillId="0" borderId="67" xfId="0" applyFont="1" applyBorder="1" applyAlignment="1">
      <alignment horizontal="center" vertical="center"/>
    </xf>
    <xf numFmtId="0" fontId="5" fillId="0" borderId="68" xfId="0" applyFont="1" applyBorder="1" applyAlignment="1">
      <alignment horizontal="center" vertical="center"/>
    </xf>
    <xf numFmtId="0" fontId="1" fillId="0" borderId="74" xfId="0" applyFont="1" applyFill="1" applyBorder="1" applyAlignment="1">
      <alignment horizontal="center" vertical="center"/>
    </xf>
    <xf numFmtId="0" fontId="1" fillId="0" borderId="2" xfId="0" applyFont="1" applyFill="1" applyBorder="1" applyAlignment="1">
      <alignment horizontal="center" vertical="center"/>
    </xf>
    <xf numFmtId="0" fontId="1" fillId="0" borderId="75" xfId="0" applyFont="1" applyFill="1" applyBorder="1" applyAlignment="1">
      <alignment horizontal="center" vertical="center"/>
    </xf>
    <xf numFmtId="0" fontId="1" fillId="0" borderId="47" xfId="0" applyFont="1" applyBorder="1" applyAlignment="1">
      <alignment horizontal="center"/>
    </xf>
    <xf numFmtId="0" fontId="1" fillId="0" borderId="48" xfId="0" applyFont="1" applyBorder="1" applyAlignment="1">
      <alignment horizontal="center"/>
    </xf>
    <xf numFmtId="0" fontId="1" fillId="0" borderId="29" xfId="0" applyFont="1" applyFill="1" applyBorder="1" applyAlignment="1">
      <alignment horizontal="center" vertical="center"/>
    </xf>
    <xf numFmtId="0" fontId="1" fillId="0" borderId="30" xfId="0" applyFont="1" applyFill="1" applyBorder="1" applyAlignment="1">
      <alignment horizontal="center" vertical="center"/>
    </xf>
    <xf numFmtId="0" fontId="1" fillId="0" borderId="31" xfId="0" applyFont="1" applyFill="1" applyBorder="1" applyAlignment="1">
      <alignment horizontal="center" vertical="center"/>
    </xf>
    <xf numFmtId="0" fontId="5" fillId="0" borderId="4" xfId="0" applyFont="1" applyFill="1" applyBorder="1" applyAlignment="1">
      <alignment horizontal="center" vertical="center"/>
    </xf>
    <xf numFmtId="0" fontId="0" fillId="0" borderId="6" xfId="0" applyFont="1" applyFill="1" applyBorder="1" applyAlignment="1">
      <alignment horizontal="center" vertical="center"/>
    </xf>
    <xf numFmtId="0" fontId="0" fillId="0" borderId="7" xfId="0" applyFont="1" applyFill="1" applyBorder="1" applyAlignment="1">
      <alignment horizontal="center" vertical="center"/>
    </xf>
    <xf numFmtId="164" fontId="5" fillId="0" borderId="0" xfId="0" applyNumberFormat="1" applyFont="1" applyFill="1" applyBorder="1" applyAlignment="1">
      <alignment horizontal="center" vertical="center"/>
    </xf>
    <xf numFmtId="164" fontId="5" fillId="0" borderId="0" xfId="0" applyNumberFormat="1" applyFont="1" applyAlignment="1">
      <alignment horizontal="center" vertical="center"/>
    </xf>
    <xf numFmtId="0" fontId="0" fillId="0" borderId="4" xfId="0" applyBorder="1" applyAlignment="1">
      <alignment horizontal="center" vertical="center"/>
    </xf>
    <xf numFmtId="0" fontId="0" fillId="0" borderId="0" xfId="0" applyAlignment="1">
      <alignment horizontal="center" vertical="center"/>
    </xf>
    <xf numFmtId="0" fontId="18" fillId="0" borderId="4" xfId="0" applyFont="1" applyBorder="1" applyAlignment="1">
      <alignment horizontal="center" vertical="center"/>
    </xf>
    <xf numFmtId="0" fontId="18" fillId="0" borderId="0" xfId="0" applyFont="1" applyAlignment="1">
      <alignment horizontal="center" vertical="center"/>
    </xf>
    <xf numFmtId="0" fontId="6" fillId="0" borderId="18" xfId="0" applyFont="1" applyBorder="1" applyAlignment="1">
      <alignment horizontal="right" vertical="center"/>
    </xf>
    <xf numFmtId="0" fontId="6" fillId="0" borderId="14" xfId="0" applyFont="1" applyBorder="1" applyAlignment="1">
      <alignment horizontal="right" vertical="center"/>
    </xf>
    <xf numFmtId="0" fontId="1" fillId="0" borderId="1" xfId="0" applyFont="1" applyBorder="1" applyAlignment="1">
      <alignment horizontal="center" vertical="center"/>
    </xf>
    <xf numFmtId="0" fontId="1" fillId="0" borderId="6" xfId="0" applyFont="1" applyBorder="1" applyAlignment="1">
      <alignment horizontal="center" vertical="center"/>
    </xf>
    <xf numFmtId="0" fontId="3" fillId="2" borderId="1" xfId="0" applyFont="1" applyFill="1" applyBorder="1" applyAlignment="1">
      <alignment horizontal="left" vertical="center" wrapText="1"/>
    </xf>
    <xf numFmtId="0" fontId="0" fillId="0" borderId="2" xfId="0" applyBorder="1" applyAlignment="1">
      <alignment horizontal="left" vertical="center" wrapText="1"/>
    </xf>
    <xf numFmtId="0" fontId="1" fillId="0" borderId="29" xfId="0" applyFont="1" applyBorder="1" applyAlignment="1">
      <alignment horizontal="center" vertical="center"/>
    </xf>
    <xf numFmtId="0" fontId="1" fillId="0" borderId="30" xfId="0" applyFont="1" applyBorder="1" applyAlignment="1">
      <alignment horizontal="center" vertical="center"/>
    </xf>
    <xf numFmtId="0" fontId="0" fillId="0" borderId="4" xfId="0" applyFont="1" applyFill="1" applyBorder="1" applyAlignment="1">
      <alignment horizontal="center" vertical="center"/>
    </xf>
    <xf numFmtId="0" fontId="5" fillId="0" borderId="4" xfId="0" applyFont="1" applyBorder="1" applyAlignment="1">
      <alignment horizontal="center" vertical="center"/>
    </xf>
    <xf numFmtId="0" fontId="19" fillId="0" borderId="4" xfId="0" applyFont="1" applyBorder="1" applyAlignment="1">
      <alignment horizontal="center" vertical="center"/>
    </xf>
    <xf numFmtId="0" fontId="12" fillId="0" borderId="1" xfId="0" applyFont="1" applyBorder="1" applyAlignment="1">
      <alignment horizontal="center" vertical="center"/>
    </xf>
    <xf numFmtId="0" fontId="12" fillId="0" borderId="2"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0" xfId="0" applyFont="1" applyBorder="1" applyAlignment="1">
      <alignment horizontal="center" vertical="center"/>
    </xf>
    <xf numFmtId="0" fontId="12" fillId="0" borderId="5" xfId="0" applyFont="1" applyBorder="1" applyAlignment="1">
      <alignment horizontal="center" vertical="center"/>
    </xf>
    <xf numFmtId="0" fontId="1" fillId="2" borderId="0"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4" xfId="0" applyFont="1" applyFill="1" applyBorder="1" applyAlignment="1">
      <alignment horizontal="left" vertical="center"/>
    </xf>
    <xf numFmtId="0" fontId="1" fillId="2" borderId="0" xfId="0" applyFont="1" applyFill="1" applyBorder="1" applyAlignment="1">
      <alignment horizontal="left" vertical="center"/>
    </xf>
    <xf numFmtId="0" fontId="1" fillId="2" borderId="7" xfId="0" applyFont="1" applyFill="1" applyBorder="1" applyAlignment="1">
      <alignment horizontal="center" vertical="center"/>
    </xf>
    <xf numFmtId="0" fontId="1" fillId="2" borderId="7" xfId="0" applyFont="1" applyFill="1" applyBorder="1" applyAlignment="1">
      <alignment horizontal="center" vertical="center" wrapText="1"/>
    </xf>
    <xf numFmtId="0" fontId="0" fillId="0" borderId="7" xfId="0" applyBorder="1" applyAlignment="1">
      <alignment horizontal="center" vertical="center" wrapText="1"/>
    </xf>
    <xf numFmtId="0" fontId="0" fillId="0" borderId="30" xfId="0" applyBorder="1" applyAlignment="1">
      <alignment horizontal="center" vertical="center"/>
    </xf>
    <xf numFmtId="0" fontId="0" fillId="0" borderId="31" xfId="0" applyBorder="1" applyAlignment="1">
      <alignment horizontal="center" vertical="center"/>
    </xf>
    <xf numFmtId="0" fontId="0" fillId="0" borderId="42" xfId="0" applyFont="1" applyBorder="1" applyAlignment="1">
      <alignment horizontal="center" vertical="center"/>
    </xf>
    <xf numFmtId="0" fontId="0" fillId="0" borderId="35" xfId="0" applyFont="1" applyBorder="1" applyAlignment="1">
      <alignment vertical="center"/>
    </xf>
    <xf numFmtId="0" fontId="1" fillId="0" borderId="59" xfId="0" applyFont="1" applyBorder="1" applyAlignment="1">
      <alignment horizontal="center" vertical="center"/>
    </xf>
    <xf numFmtId="0" fontId="1" fillId="0" borderId="60" xfId="0" applyFont="1" applyBorder="1" applyAlignment="1">
      <alignment horizontal="center" vertical="center"/>
    </xf>
    <xf numFmtId="0" fontId="1" fillId="0" borderId="61" xfId="0" applyFont="1" applyBorder="1" applyAlignment="1">
      <alignment horizontal="center" vertical="center"/>
    </xf>
    <xf numFmtId="0" fontId="2" fillId="0" borderId="38" xfId="0" applyFont="1" applyBorder="1" applyAlignment="1">
      <alignment horizontal="center" vertical="center"/>
    </xf>
    <xf numFmtId="0" fontId="2" fillId="0" borderId="32" xfId="0" applyFont="1" applyBorder="1" applyAlignment="1">
      <alignment horizontal="center" vertical="center"/>
    </xf>
    <xf numFmtId="0" fontId="2" fillId="0" borderId="33" xfId="0" applyFont="1" applyBorder="1" applyAlignment="1">
      <alignment horizontal="center" vertical="center"/>
    </xf>
    <xf numFmtId="0" fontId="2" fillId="0" borderId="39" xfId="0" applyFont="1" applyBorder="1" applyAlignment="1">
      <alignment horizontal="center" vertical="center"/>
    </xf>
    <xf numFmtId="0" fontId="2" fillId="0" borderId="0" xfId="0" applyFont="1" applyBorder="1" applyAlignment="1">
      <alignment horizontal="center" vertical="center"/>
    </xf>
    <xf numFmtId="0" fontId="2" fillId="0" borderId="41" xfId="0" applyFont="1" applyBorder="1" applyAlignment="1">
      <alignment horizontal="center" vertical="center"/>
    </xf>
    <xf numFmtId="0" fontId="1" fillId="2" borderId="35" xfId="0" applyFont="1" applyFill="1" applyBorder="1" applyAlignment="1">
      <alignment horizontal="center" vertical="center"/>
    </xf>
    <xf numFmtId="0" fontId="1" fillId="2" borderId="35" xfId="0" applyFont="1" applyFill="1" applyBorder="1" applyAlignment="1">
      <alignment horizontal="left" vertical="center"/>
    </xf>
    <xf numFmtId="0" fontId="1" fillId="2" borderId="0" xfId="0" applyFont="1" applyFill="1" applyBorder="1" applyAlignment="1">
      <alignment horizontal="center" vertical="center" wrapText="1"/>
    </xf>
    <xf numFmtId="0" fontId="1" fillId="2" borderId="35" xfId="0" applyFont="1" applyFill="1" applyBorder="1" applyAlignment="1">
      <alignment horizontal="center" vertical="center" wrapText="1"/>
    </xf>
    <xf numFmtId="0" fontId="0" fillId="0" borderId="35" xfId="0" applyBorder="1" applyAlignment="1">
      <alignment horizontal="center" vertical="center" wrapText="1"/>
    </xf>
    <xf numFmtId="0" fontId="1" fillId="2" borderId="39" xfId="0" applyFont="1" applyFill="1" applyBorder="1" applyAlignment="1">
      <alignment horizontal="left" vertical="center"/>
    </xf>
    <xf numFmtId="0" fontId="0" fillId="0" borderId="0" xfId="0" applyBorder="1" applyAlignment="1">
      <alignment horizontal="left" vertical="center"/>
    </xf>
    <xf numFmtId="0" fontId="0" fillId="0" borderId="4" xfId="0" applyFont="1" applyBorder="1" applyAlignment="1">
      <alignment horizontal="center" vertical="center"/>
    </xf>
    <xf numFmtId="0" fontId="0" fillId="0" borderId="0" xfId="0" applyFont="1" applyBorder="1" applyAlignment="1">
      <alignment vertical="center"/>
    </xf>
    <xf numFmtId="0" fontId="0" fillId="6" borderId="39" xfId="0" applyFont="1" applyFill="1" applyBorder="1" applyAlignment="1">
      <alignment horizontal="center" vertical="center"/>
    </xf>
    <xf numFmtId="0" fontId="0" fillId="6" borderId="0" xfId="0" applyFont="1" applyFill="1" applyBorder="1" applyAlignment="1">
      <alignment horizontal="center" vertical="center"/>
    </xf>
    <xf numFmtId="0" fontId="0" fillId="0" borderId="39" xfId="0" applyFont="1" applyBorder="1" applyAlignment="1">
      <alignment horizontal="center" vertical="center"/>
    </xf>
    <xf numFmtId="0" fontId="0" fillId="0" borderId="0" xfId="0" applyFont="1" applyBorder="1" applyAlignment="1">
      <alignment horizontal="center" vertical="center"/>
    </xf>
    <xf numFmtId="0" fontId="3" fillId="2" borderId="38" xfId="0" applyFont="1" applyFill="1" applyBorder="1" applyAlignment="1">
      <alignment horizontal="left" vertical="center" wrapText="1"/>
    </xf>
    <xf numFmtId="0" fontId="3" fillId="2" borderId="32" xfId="0" applyFont="1" applyFill="1" applyBorder="1" applyAlignment="1">
      <alignment horizontal="left" vertical="center" wrapText="1"/>
    </xf>
    <xf numFmtId="0" fontId="1" fillId="2" borderId="41" xfId="0" applyFont="1" applyFill="1" applyBorder="1" applyAlignment="1">
      <alignment horizontal="center" vertical="center"/>
    </xf>
    <xf numFmtId="0" fontId="1" fillId="2" borderId="58" xfId="0" applyFont="1" applyFill="1" applyBorder="1" applyAlignment="1">
      <alignment horizontal="center" vertical="center"/>
    </xf>
    <xf numFmtId="0" fontId="1" fillId="2" borderId="0" xfId="0" applyFont="1" applyFill="1" applyBorder="1" applyAlignment="1">
      <alignment horizontal="left" vertical="center" wrapText="1"/>
    </xf>
    <xf numFmtId="0" fontId="1" fillId="2" borderId="35" xfId="0" applyFont="1" applyFill="1" applyBorder="1" applyAlignment="1">
      <alignment horizontal="left" vertical="center" wrapText="1"/>
    </xf>
    <xf numFmtId="0" fontId="3" fillId="2" borderId="0" xfId="0" applyFont="1" applyFill="1" applyBorder="1" applyAlignment="1">
      <alignment horizontal="left" vertical="center" wrapText="1"/>
    </xf>
    <xf numFmtId="0" fontId="0" fillId="0" borderId="0" xfId="0" applyBorder="1" applyAlignment="1">
      <alignment vertical="center"/>
    </xf>
    <xf numFmtId="0" fontId="0" fillId="0" borderId="32" xfId="0" applyBorder="1" applyAlignment="1">
      <alignment vertical="center"/>
    </xf>
    <xf numFmtId="0" fontId="3" fillId="2" borderId="2" xfId="0" applyFont="1" applyFill="1" applyBorder="1" applyAlignment="1">
      <alignment horizontal="left" vertical="center" wrapText="1"/>
    </xf>
    <xf numFmtId="0" fontId="0" fillId="0" borderId="2" xfId="0" applyBorder="1" applyAlignment="1">
      <alignment vertical="center"/>
    </xf>
    <xf numFmtId="0" fontId="3" fillId="5" borderId="38" xfId="0" applyFont="1" applyFill="1" applyBorder="1" applyAlignment="1">
      <alignment horizontal="left" vertical="center" wrapText="1"/>
    </xf>
    <xf numFmtId="0" fontId="1" fillId="0" borderId="47" xfId="0" applyFont="1" applyBorder="1" applyAlignment="1">
      <alignment horizontal="center" vertical="center"/>
    </xf>
    <xf numFmtId="0" fontId="1" fillId="0" borderId="48" xfId="0" applyFont="1" applyBorder="1" applyAlignment="1">
      <alignment horizontal="center" vertical="center"/>
    </xf>
    <xf numFmtId="0" fontId="0" fillId="0" borderId="32" xfId="0" applyBorder="1" applyAlignment="1">
      <alignment vertical="center" wrapText="1"/>
    </xf>
    <xf numFmtId="0" fontId="3" fillId="2" borderId="4" xfId="0" applyFont="1" applyFill="1" applyBorder="1" applyAlignment="1">
      <alignment horizontal="left" vertical="center" wrapText="1"/>
    </xf>
    <xf numFmtId="0" fontId="6" fillId="0" borderId="78" xfId="0" applyFont="1" applyBorder="1" applyAlignment="1">
      <alignment horizontal="center" vertical="center"/>
    </xf>
    <xf numFmtId="0" fontId="6" fillId="0" borderId="79" xfId="0" applyFont="1" applyBorder="1" applyAlignment="1">
      <alignment horizontal="center" vertical="center"/>
    </xf>
    <xf numFmtId="0" fontId="0" fillId="0" borderId="42" xfId="0" applyFont="1" applyBorder="1" applyAlignment="1">
      <alignment horizontal="center" vertical="center" wrapText="1"/>
    </xf>
    <xf numFmtId="0" fontId="0" fillId="0" borderId="35" xfId="0" applyFont="1" applyBorder="1" applyAlignment="1">
      <alignment horizontal="center" vertical="center" wrapText="1"/>
    </xf>
    <xf numFmtId="0" fontId="0" fillId="0" borderId="4" xfId="0" applyFill="1" applyBorder="1" applyAlignment="1">
      <alignment horizontal="center" vertical="center" wrapText="1"/>
    </xf>
    <xf numFmtId="0" fontId="0" fillId="0" borderId="0" xfId="0" applyFill="1" applyBorder="1" applyAlignment="1">
      <alignment horizontal="center" vertical="center" wrapText="1"/>
    </xf>
    <xf numFmtId="0" fontId="18" fillId="0" borderId="4"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0" fillId="0" borderId="39" xfId="0" applyFont="1" applyBorder="1" applyAlignment="1">
      <alignment horizontal="center" vertical="center" wrapText="1"/>
    </xf>
    <xf numFmtId="0" fontId="0" fillId="0" borderId="0" xfId="0" applyFont="1" applyBorder="1" applyAlignment="1">
      <alignment horizontal="center" vertical="center" wrapText="1"/>
    </xf>
    <xf numFmtId="0" fontId="6" fillId="0" borderId="18" xfId="0" applyFont="1" applyBorder="1" applyAlignment="1">
      <alignment horizontal="right" vertical="center" wrapText="1"/>
    </xf>
    <xf numFmtId="0" fontId="6" fillId="0" borderId="14" xfId="0" applyFont="1" applyBorder="1" applyAlignment="1">
      <alignment horizontal="right" vertical="center" wrapText="1"/>
    </xf>
    <xf numFmtId="0" fontId="1" fillId="0" borderId="38" xfId="0" applyFont="1" applyBorder="1" applyAlignment="1">
      <alignment horizontal="center" vertical="center" wrapText="1"/>
    </xf>
    <xf numFmtId="0" fontId="1" fillId="0" borderId="39" xfId="0" applyFont="1" applyBorder="1" applyAlignment="1">
      <alignment horizontal="center" vertical="center" wrapText="1"/>
    </xf>
    <xf numFmtId="0" fontId="1" fillId="0" borderId="42" xfId="0" applyFont="1" applyBorder="1" applyAlignment="1">
      <alignment horizontal="center" vertical="center" wrapText="1"/>
    </xf>
    <xf numFmtId="0" fontId="1" fillId="0" borderId="30" xfId="0" applyFont="1" applyFill="1" applyBorder="1" applyAlignment="1">
      <alignment horizontal="center" vertical="center" wrapText="1"/>
    </xf>
    <xf numFmtId="0" fontId="3" fillId="5" borderId="32" xfId="0" applyFont="1" applyFill="1" applyBorder="1" applyAlignment="1">
      <alignment horizontal="left" vertical="center" wrapText="1"/>
    </xf>
    <xf numFmtId="0" fontId="3" fillId="2" borderId="81" xfId="0" applyFont="1" applyFill="1" applyBorder="1" applyAlignment="1">
      <alignment horizontal="left" vertical="center" wrapText="1"/>
    </xf>
    <xf numFmtId="0" fontId="12" fillId="0" borderId="38" xfId="0" applyFont="1" applyBorder="1" applyAlignment="1">
      <alignment horizontal="center" vertical="center" wrapText="1"/>
    </xf>
    <xf numFmtId="0" fontId="12" fillId="0" borderId="32" xfId="0" applyFont="1" applyBorder="1" applyAlignment="1">
      <alignment horizontal="center" vertical="center" wrapText="1"/>
    </xf>
    <xf numFmtId="0" fontId="12" fillId="0" borderId="33" xfId="0" applyFont="1" applyBorder="1" applyAlignment="1">
      <alignment horizontal="center" vertical="center" wrapText="1"/>
    </xf>
    <xf numFmtId="0" fontId="12" fillId="0" borderId="39" xfId="0" applyFont="1" applyBorder="1" applyAlignment="1">
      <alignment horizontal="center" vertical="center" wrapText="1"/>
    </xf>
    <xf numFmtId="0" fontId="12" fillId="0" borderId="0" xfId="0" applyFont="1" applyBorder="1" applyAlignment="1">
      <alignment horizontal="center" vertical="center" wrapText="1"/>
    </xf>
    <xf numFmtId="0" fontId="12" fillId="0" borderId="41" xfId="0" applyFont="1" applyBorder="1" applyAlignment="1">
      <alignment horizontal="center" vertical="center" wrapText="1"/>
    </xf>
    <xf numFmtId="0" fontId="1" fillId="2" borderId="39" xfId="0" applyFont="1" applyFill="1" applyBorder="1" applyAlignment="1">
      <alignment horizontal="left" vertical="center" wrapText="1"/>
    </xf>
    <xf numFmtId="0" fontId="1" fillId="2" borderId="41" xfId="0" applyFont="1" applyFill="1" applyBorder="1" applyAlignment="1">
      <alignment horizontal="center" vertical="center" wrapText="1"/>
    </xf>
    <xf numFmtId="0" fontId="1" fillId="2" borderId="58" xfId="0" applyFont="1" applyFill="1" applyBorder="1" applyAlignment="1">
      <alignment horizontal="center" vertical="center" wrapText="1"/>
    </xf>
  </cellXfs>
  <cellStyles count="3">
    <cellStyle name="Normal" xfId="0" builtinId="0"/>
    <cellStyle name="Normal 2" xfId="2"/>
    <cellStyle name="Normal 3" xfId="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7"/>
  <sheetViews>
    <sheetView workbookViewId="0">
      <selection activeCell="F11" sqref="F11"/>
    </sheetView>
  </sheetViews>
  <sheetFormatPr baseColWidth="10" defaultRowHeight="15" x14ac:dyDescent="0.25"/>
  <cols>
    <col min="1" max="1" width="7.7109375" style="293" bestFit="1" customWidth="1"/>
    <col min="2" max="2" width="49.140625" style="280" customWidth="1"/>
    <col min="3" max="3" width="72.140625" style="377" bestFit="1" customWidth="1"/>
    <col min="4" max="16384" width="11.42578125" style="281"/>
  </cols>
  <sheetData>
    <row r="1" spans="1:3" ht="15.75" thickBot="1" x14ac:dyDescent="0.3">
      <c r="A1" s="379" t="s">
        <v>289</v>
      </c>
      <c r="B1" s="380" t="s">
        <v>288</v>
      </c>
      <c r="C1" s="378" t="s">
        <v>287</v>
      </c>
    </row>
    <row r="2" spans="1:3" x14ac:dyDescent="0.25">
      <c r="A2" s="401" t="s">
        <v>40</v>
      </c>
      <c r="B2" s="405" t="s">
        <v>286</v>
      </c>
      <c r="C2" s="375" t="s">
        <v>285</v>
      </c>
    </row>
    <row r="3" spans="1:3" x14ac:dyDescent="0.25">
      <c r="A3" s="402"/>
      <c r="B3" s="406"/>
      <c r="C3" s="374" t="s">
        <v>284</v>
      </c>
    </row>
    <row r="4" spans="1:3" x14ac:dyDescent="0.25">
      <c r="A4" s="402"/>
      <c r="B4" s="406"/>
      <c r="C4" s="374" t="s">
        <v>283</v>
      </c>
    </row>
    <row r="5" spans="1:3" x14ac:dyDescent="0.25">
      <c r="A5" s="402"/>
      <c r="B5" s="406"/>
      <c r="C5" s="374" t="s">
        <v>282</v>
      </c>
    </row>
    <row r="6" spans="1:3" x14ac:dyDescent="0.25">
      <c r="A6" s="402"/>
      <c r="B6" s="406"/>
      <c r="C6" s="374" t="s">
        <v>281</v>
      </c>
    </row>
    <row r="7" spans="1:3" ht="15.75" thickBot="1" x14ac:dyDescent="0.3">
      <c r="A7" s="402"/>
      <c r="B7" s="407"/>
      <c r="C7" s="373" t="s">
        <v>280</v>
      </c>
    </row>
    <row r="8" spans="1:3" x14ac:dyDescent="0.25">
      <c r="A8" s="402"/>
      <c r="B8" s="405" t="s">
        <v>279</v>
      </c>
      <c r="C8" s="375" t="s">
        <v>278</v>
      </c>
    </row>
    <row r="9" spans="1:3" x14ac:dyDescent="0.25">
      <c r="A9" s="402"/>
      <c r="B9" s="406"/>
      <c r="C9" s="374" t="s">
        <v>277</v>
      </c>
    </row>
    <row r="10" spans="1:3" ht="30.75" thickBot="1" x14ac:dyDescent="0.3">
      <c r="A10" s="402"/>
      <c r="B10" s="407"/>
      <c r="C10" s="373" t="s">
        <v>276</v>
      </c>
    </row>
    <row r="11" spans="1:3" s="376" customFormat="1" ht="30" x14ac:dyDescent="0.25">
      <c r="A11" s="403"/>
      <c r="B11" s="408" t="s">
        <v>275</v>
      </c>
      <c r="C11" s="375" t="s">
        <v>292</v>
      </c>
    </row>
    <row r="12" spans="1:3" s="376" customFormat="1" x14ac:dyDescent="0.25">
      <c r="A12" s="403"/>
      <c r="B12" s="409"/>
      <c r="C12" s="374" t="s">
        <v>291</v>
      </c>
    </row>
    <row r="13" spans="1:3" ht="15.75" thickBot="1" x14ac:dyDescent="0.3">
      <c r="A13" s="404"/>
      <c r="B13" s="410"/>
      <c r="C13" s="381" t="s">
        <v>290</v>
      </c>
    </row>
    <row r="14" spans="1:3" x14ac:dyDescent="0.25">
      <c r="A14" s="401" t="s">
        <v>169</v>
      </c>
      <c r="B14" s="405" t="s">
        <v>274</v>
      </c>
      <c r="C14" s="375" t="s">
        <v>273</v>
      </c>
    </row>
    <row r="15" spans="1:3" x14ac:dyDescent="0.25">
      <c r="A15" s="402"/>
      <c r="B15" s="406"/>
      <c r="C15" s="374" t="s">
        <v>272</v>
      </c>
    </row>
    <row r="16" spans="1:3" x14ac:dyDescent="0.25">
      <c r="A16" s="402"/>
      <c r="B16" s="406"/>
      <c r="C16" s="374" t="s">
        <v>271</v>
      </c>
    </row>
    <row r="17" spans="1:3" x14ac:dyDescent="0.25">
      <c r="A17" s="402"/>
      <c r="B17" s="406"/>
      <c r="C17" s="374" t="s">
        <v>270</v>
      </c>
    </row>
    <row r="18" spans="1:3" x14ac:dyDescent="0.25">
      <c r="A18" s="402"/>
      <c r="B18" s="406"/>
      <c r="C18" s="374" t="s">
        <v>269</v>
      </c>
    </row>
    <row r="19" spans="1:3" x14ac:dyDescent="0.25">
      <c r="A19" s="402"/>
      <c r="B19" s="406"/>
      <c r="C19" s="374" t="s">
        <v>268</v>
      </c>
    </row>
    <row r="20" spans="1:3" ht="15.75" thickBot="1" x14ac:dyDescent="0.3">
      <c r="A20" s="404"/>
      <c r="B20" s="407"/>
      <c r="C20" s="373" t="s">
        <v>267</v>
      </c>
    </row>
    <row r="21" spans="1:3" x14ac:dyDescent="0.25">
      <c r="A21" s="401" t="s">
        <v>43</v>
      </c>
      <c r="B21" s="405" t="s">
        <v>266</v>
      </c>
      <c r="C21" s="382" t="s">
        <v>265</v>
      </c>
    </row>
    <row r="22" spans="1:3" ht="30" x14ac:dyDescent="0.25">
      <c r="A22" s="402"/>
      <c r="B22" s="406"/>
      <c r="C22" s="374" t="s">
        <v>264</v>
      </c>
    </row>
    <row r="23" spans="1:3" x14ac:dyDescent="0.25">
      <c r="A23" s="402"/>
      <c r="B23" s="406"/>
      <c r="C23" s="374" t="s">
        <v>293</v>
      </c>
    </row>
    <row r="24" spans="1:3" ht="30.75" thickBot="1" x14ac:dyDescent="0.3">
      <c r="A24" s="404"/>
      <c r="B24" s="407"/>
      <c r="C24" s="373" t="s">
        <v>263</v>
      </c>
    </row>
    <row r="25" spans="1:3" x14ac:dyDescent="0.25">
      <c r="A25" s="401" t="s">
        <v>4</v>
      </c>
      <c r="B25" s="405" t="s">
        <v>262</v>
      </c>
      <c r="C25" s="375" t="s">
        <v>261</v>
      </c>
    </row>
    <row r="26" spans="1:3" x14ac:dyDescent="0.25">
      <c r="A26" s="402"/>
      <c r="B26" s="406"/>
      <c r="C26" s="374" t="s">
        <v>260</v>
      </c>
    </row>
    <row r="27" spans="1:3" ht="30.75" thickBot="1" x14ac:dyDescent="0.3">
      <c r="A27" s="404"/>
      <c r="B27" s="407"/>
      <c r="C27" s="373" t="s">
        <v>259</v>
      </c>
    </row>
  </sheetData>
  <mergeCells count="10">
    <mergeCell ref="A2:A13"/>
    <mergeCell ref="A14:A20"/>
    <mergeCell ref="A21:A24"/>
    <mergeCell ref="A25:A27"/>
    <mergeCell ref="B2:B7"/>
    <mergeCell ref="B14:B20"/>
    <mergeCell ref="B21:B24"/>
    <mergeCell ref="B25:B27"/>
    <mergeCell ref="B8:B10"/>
    <mergeCell ref="B11:B13"/>
  </mergeCells>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1"/>
  <sheetViews>
    <sheetView topLeftCell="A4" workbookViewId="0">
      <selection activeCell="F42" sqref="F42"/>
    </sheetView>
  </sheetViews>
  <sheetFormatPr baseColWidth="10" defaultColWidth="11" defaultRowHeight="15" x14ac:dyDescent="0.25"/>
  <cols>
    <col min="1" max="1" width="11.140625" style="184" bestFit="1" customWidth="1"/>
    <col min="2" max="3" width="11" style="184"/>
    <col min="4" max="4" width="17.42578125" style="184" customWidth="1"/>
    <col min="5" max="5" width="16" style="184" customWidth="1"/>
    <col min="6" max="6" width="11.28515625" style="193" bestFit="1" customWidth="1"/>
    <col min="7" max="10" width="11" style="184"/>
    <col min="11" max="11" width="11.28515625" style="184" bestFit="1" customWidth="1"/>
    <col min="12" max="16384" width="11" style="184"/>
  </cols>
  <sheetData>
    <row r="1" spans="1:15" ht="14.25" customHeight="1" x14ac:dyDescent="0.25">
      <c r="A1" s="411" t="s">
        <v>170</v>
      </c>
      <c r="B1" s="412"/>
      <c r="C1" s="412"/>
      <c r="D1" s="412"/>
      <c r="E1" s="412"/>
      <c r="F1" s="413"/>
      <c r="G1" s="24"/>
      <c r="H1" s="24"/>
      <c r="I1" s="24"/>
      <c r="J1" s="24"/>
      <c r="K1" s="24"/>
      <c r="L1" s="24"/>
      <c r="M1" s="24"/>
      <c r="N1" s="24"/>
      <c r="O1" s="279"/>
    </row>
    <row r="2" spans="1:15" ht="14.25" customHeight="1" x14ac:dyDescent="0.25">
      <c r="A2" s="414"/>
      <c r="B2" s="415"/>
      <c r="C2" s="415"/>
      <c r="D2" s="415"/>
      <c r="E2" s="415"/>
      <c r="F2" s="416"/>
      <c r="G2" s="24"/>
      <c r="H2" s="24"/>
      <c r="I2" s="24"/>
      <c r="J2" s="24"/>
      <c r="K2" s="24"/>
      <c r="L2" s="24"/>
      <c r="M2" s="24"/>
      <c r="N2" s="24"/>
      <c r="O2" s="279"/>
    </row>
    <row r="3" spans="1:15" ht="19.5" thickBot="1" x14ac:dyDescent="0.3">
      <c r="A3" s="306" t="s">
        <v>31</v>
      </c>
      <c r="B3" s="417" t="s">
        <v>30</v>
      </c>
      <c r="C3" s="418"/>
      <c r="D3" s="418"/>
      <c r="E3" s="419"/>
      <c r="F3" s="307" t="s">
        <v>27</v>
      </c>
      <c r="G3" s="24"/>
      <c r="H3" s="24"/>
      <c r="I3" s="24"/>
      <c r="J3" s="24"/>
      <c r="K3" s="24"/>
      <c r="L3" s="24"/>
      <c r="M3" s="24"/>
      <c r="N3" s="24"/>
      <c r="O3" s="279"/>
    </row>
    <row r="4" spans="1:15" x14ac:dyDescent="0.25">
      <c r="A4" s="432" t="s">
        <v>245</v>
      </c>
      <c r="B4" s="433"/>
      <c r="C4" s="433"/>
      <c r="D4" s="433"/>
      <c r="E4" s="433"/>
      <c r="F4" s="267">
        <f>SUM(F5:F11)</f>
        <v>24699378</v>
      </c>
    </row>
    <row r="5" spans="1:15" x14ac:dyDescent="0.25">
      <c r="A5" s="442" t="s">
        <v>40</v>
      </c>
      <c r="B5" s="420" t="s">
        <v>20</v>
      </c>
      <c r="C5" s="420"/>
      <c r="D5" s="420"/>
      <c r="E5" s="420"/>
      <c r="F5" s="268">
        <f>'MAITRISE DES REJETS'!F5</f>
        <v>888800</v>
      </c>
      <c r="G5" s="21"/>
      <c r="H5" s="22"/>
      <c r="I5" s="13"/>
      <c r="J5" s="13"/>
      <c r="K5" s="13"/>
      <c r="L5" s="13"/>
      <c r="M5" s="13"/>
      <c r="N5" s="13"/>
    </row>
    <row r="6" spans="1:15" s="190" customFormat="1" ht="33.75" customHeight="1" x14ac:dyDescent="0.25">
      <c r="A6" s="442"/>
      <c r="B6" s="421" t="s">
        <v>171</v>
      </c>
      <c r="C6" s="421"/>
      <c r="D6" s="421"/>
      <c r="E6" s="421"/>
      <c r="F6" s="268">
        <f>'MAITRISE DES REJETS'!F22</f>
        <v>14089878</v>
      </c>
      <c r="G6" s="189"/>
      <c r="H6" s="22"/>
      <c r="K6" s="191"/>
    </row>
    <row r="7" spans="1:15" ht="14.25" customHeight="1" x14ac:dyDescent="0.25">
      <c r="A7" s="442"/>
      <c r="B7" s="421" t="s">
        <v>19</v>
      </c>
      <c r="C7" s="421"/>
      <c r="D7" s="421"/>
      <c r="E7" s="421"/>
      <c r="F7" s="269">
        <f>'MAITRISE DES REJETS'!F96</f>
        <v>540000</v>
      </c>
      <c r="G7" s="23"/>
      <c r="I7" s="279"/>
      <c r="K7" s="187"/>
    </row>
    <row r="8" spans="1:15" x14ac:dyDescent="0.25">
      <c r="A8" s="442"/>
      <c r="B8" s="420" t="s">
        <v>244</v>
      </c>
      <c r="C8" s="420"/>
      <c r="D8" s="420"/>
      <c r="E8" s="420"/>
      <c r="F8" s="268">
        <f>'MAITRISE DES REJETS'!F108</f>
        <v>7870700</v>
      </c>
      <c r="G8" s="21"/>
      <c r="K8" s="192"/>
    </row>
    <row r="9" spans="1:15" ht="17.100000000000001" customHeight="1" x14ac:dyDescent="0.25">
      <c r="A9" s="442"/>
      <c r="B9" s="420" t="s">
        <v>23</v>
      </c>
      <c r="C9" s="420"/>
      <c r="D9" s="420"/>
      <c r="E9" s="420"/>
      <c r="F9" s="268">
        <f>'MAITRISE DES REJETS'!F122</f>
        <v>200000</v>
      </c>
      <c r="G9" s="21"/>
      <c r="H9" s="22"/>
    </row>
    <row r="10" spans="1:15" s="190" customFormat="1" x14ac:dyDescent="0.25">
      <c r="A10" s="442"/>
      <c r="B10" s="420" t="s">
        <v>21</v>
      </c>
      <c r="C10" s="420"/>
      <c r="D10" s="420"/>
      <c r="E10" s="420"/>
      <c r="F10" s="268">
        <f>'MAITRISE DES REJETS'!F130</f>
        <v>780000</v>
      </c>
      <c r="G10" s="21"/>
      <c r="H10" s="22"/>
    </row>
    <row r="11" spans="1:15" s="190" customFormat="1" ht="30" customHeight="1" thickBot="1" x14ac:dyDescent="0.3">
      <c r="A11" s="443"/>
      <c r="B11" s="439" t="str">
        <f>'MAITRISE DES REJETS'!B132</f>
        <v>Prévention des pollutions diffuses - démarche zéro phytosanitaire</v>
      </c>
      <c r="C11" s="440"/>
      <c r="D11" s="440"/>
      <c r="E11" s="441"/>
      <c r="F11" s="270">
        <f>'MAITRISE DES REJETS'!F132</f>
        <v>330000</v>
      </c>
      <c r="G11" s="21"/>
      <c r="H11" s="22"/>
    </row>
    <row r="12" spans="1:15" x14ac:dyDescent="0.25">
      <c r="A12" s="429" t="s">
        <v>28</v>
      </c>
      <c r="B12" s="430"/>
      <c r="C12" s="430"/>
      <c r="D12" s="430"/>
      <c r="E12" s="430"/>
      <c r="F12" s="308">
        <f>SUM(F13:F20)</f>
        <v>7564000</v>
      </c>
    </row>
    <row r="13" spans="1:15" ht="15" customHeight="1" x14ac:dyDescent="0.25">
      <c r="A13" s="448" t="s">
        <v>169</v>
      </c>
      <c r="B13" s="428" t="s">
        <v>14</v>
      </c>
      <c r="C13" s="428"/>
      <c r="D13" s="428"/>
      <c r="E13" s="428"/>
      <c r="F13" s="309">
        <f>MILIEUX!G5</f>
        <v>1680000</v>
      </c>
      <c r="H13" s="185"/>
      <c r="J13" s="186"/>
      <c r="K13" s="186"/>
      <c r="L13" s="186"/>
      <c r="M13" s="186"/>
      <c r="N13" s="186"/>
      <c r="O13" s="187"/>
    </row>
    <row r="14" spans="1:15" ht="42" customHeight="1" x14ac:dyDescent="0.25">
      <c r="A14" s="449"/>
      <c r="B14" s="436" t="s">
        <v>15</v>
      </c>
      <c r="C14" s="437"/>
      <c r="D14" s="437"/>
      <c r="E14" s="438"/>
      <c r="F14" s="309">
        <f>MILIEUX!G10</f>
        <v>150000</v>
      </c>
      <c r="H14" s="185"/>
      <c r="J14" s="20"/>
      <c r="K14" s="20"/>
      <c r="L14" s="20"/>
      <c r="M14" s="20"/>
      <c r="N14" s="20"/>
      <c r="O14" s="20"/>
    </row>
    <row r="15" spans="1:15" ht="14.25" customHeight="1" x14ac:dyDescent="0.25">
      <c r="A15" s="449"/>
      <c r="B15" s="428" t="s">
        <v>26</v>
      </c>
      <c r="C15" s="428"/>
      <c r="D15" s="428"/>
      <c r="E15" s="428"/>
      <c r="F15" s="309">
        <f>MILIEUX!G15</f>
        <v>3400000</v>
      </c>
      <c r="H15" s="185"/>
      <c r="J15" s="20"/>
      <c r="K15" s="20"/>
      <c r="L15" s="20"/>
      <c r="M15" s="20"/>
      <c r="N15" s="20"/>
      <c r="O15" s="20"/>
    </row>
    <row r="16" spans="1:15" ht="14.25" customHeight="1" x14ac:dyDescent="0.25">
      <c r="A16" s="449"/>
      <c r="B16" s="428" t="s">
        <v>16</v>
      </c>
      <c r="C16" s="428"/>
      <c r="D16" s="428"/>
      <c r="E16" s="428"/>
      <c r="F16" s="309">
        <f>MILIEUX!G19</f>
        <v>600000</v>
      </c>
      <c r="H16" s="185"/>
      <c r="J16" s="20"/>
      <c r="K16" s="20"/>
      <c r="L16" s="20"/>
      <c r="M16" s="20"/>
      <c r="N16" s="20"/>
      <c r="O16" s="20"/>
    </row>
    <row r="17" spans="1:15" ht="14.25" customHeight="1" x14ac:dyDescent="0.25">
      <c r="A17" s="449"/>
      <c r="B17" s="428" t="s">
        <v>25</v>
      </c>
      <c r="C17" s="428"/>
      <c r="D17" s="428"/>
      <c r="E17" s="428"/>
      <c r="F17" s="310" t="str">
        <f>MILIEUX!G22</f>
        <v>-</v>
      </c>
      <c r="H17" s="169"/>
      <c r="J17" s="20"/>
      <c r="K17" s="20"/>
      <c r="L17" s="20"/>
      <c r="M17" s="20"/>
      <c r="N17" s="20"/>
      <c r="O17" s="20"/>
    </row>
    <row r="18" spans="1:15" ht="30" customHeight="1" x14ac:dyDescent="0.25">
      <c r="A18" s="449"/>
      <c r="B18" s="428" t="s">
        <v>17</v>
      </c>
      <c r="C18" s="428"/>
      <c r="D18" s="428"/>
      <c r="E18" s="428"/>
      <c r="F18" s="309">
        <f>MILIEUX!G26</f>
        <v>295000</v>
      </c>
      <c r="H18" s="185"/>
      <c r="J18" s="20"/>
      <c r="K18" s="188"/>
      <c r="L18" s="188"/>
      <c r="M18" s="188"/>
      <c r="N18" s="188"/>
      <c r="O18" s="20"/>
    </row>
    <row r="19" spans="1:15" ht="15" customHeight="1" x14ac:dyDescent="0.25">
      <c r="A19" s="449"/>
      <c r="B19" s="428" t="s">
        <v>18</v>
      </c>
      <c r="C19" s="428"/>
      <c r="D19" s="428"/>
      <c r="E19" s="428"/>
      <c r="F19" s="309">
        <f>MILIEUX!G29</f>
        <v>1089000</v>
      </c>
      <c r="H19" s="185"/>
      <c r="J19" s="20"/>
      <c r="K19" s="20"/>
      <c r="L19" s="20"/>
      <c r="M19" s="20"/>
      <c r="N19" s="20"/>
      <c r="O19" s="20"/>
    </row>
    <row r="20" spans="1:15" ht="15" customHeight="1" thickBot="1" x14ac:dyDescent="0.3">
      <c r="A20" s="450"/>
      <c r="B20" s="428" t="s">
        <v>172</v>
      </c>
      <c r="C20" s="431"/>
      <c r="D20" s="431"/>
      <c r="E20" s="431"/>
      <c r="F20" s="309">
        <f>MILIEUX!G36</f>
        <v>350000</v>
      </c>
      <c r="H20" s="185"/>
      <c r="J20" s="20"/>
      <c r="K20" s="20"/>
      <c r="L20" s="20"/>
      <c r="M20" s="20"/>
      <c r="N20" s="20"/>
      <c r="O20" s="20"/>
    </row>
    <row r="21" spans="1:15" ht="15" customHeight="1" thickTop="1" x14ac:dyDescent="0.25">
      <c r="A21" s="434" t="s">
        <v>249</v>
      </c>
      <c r="B21" s="435"/>
      <c r="C21" s="435"/>
      <c r="D21" s="435"/>
      <c r="E21" s="435"/>
      <c r="F21" s="311">
        <f>SUM(F22:F23)</f>
        <v>2147762</v>
      </c>
      <c r="G21" s="169"/>
      <c r="H21" s="185"/>
      <c r="I21" s="169"/>
      <c r="J21" s="20"/>
      <c r="K21" s="20"/>
      <c r="L21" s="20"/>
      <c r="M21" s="20"/>
      <c r="N21" s="20"/>
      <c r="O21" s="20"/>
    </row>
    <row r="22" spans="1:15" s="190" customFormat="1" x14ac:dyDescent="0.25">
      <c r="A22" s="446" t="s">
        <v>43</v>
      </c>
      <c r="B22" s="425" t="s">
        <v>22</v>
      </c>
      <c r="C22" s="426"/>
      <c r="D22" s="426"/>
      <c r="E22" s="427"/>
      <c r="F22" s="268">
        <f>PLUVIAL!F5</f>
        <v>1682762</v>
      </c>
      <c r="G22" s="21"/>
    </row>
    <row r="23" spans="1:15" ht="15" customHeight="1" thickBot="1" x14ac:dyDescent="0.3">
      <c r="A23" s="447"/>
      <c r="B23" s="428" t="s">
        <v>168</v>
      </c>
      <c r="C23" s="431"/>
      <c r="D23" s="431"/>
      <c r="E23" s="431"/>
      <c r="F23" s="309">
        <f>PLUVIAL!F20</f>
        <v>465000</v>
      </c>
      <c r="H23" s="185"/>
      <c r="J23" s="20"/>
      <c r="K23" s="20"/>
      <c r="L23" s="20"/>
      <c r="M23" s="20"/>
      <c r="N23" s="20"/>
      <c r="O23" s="20"/>
    </row>
    <row r="24" spans="1:15" ht="16.5" thickTop="1" thickBot="1" x14ac:dyDescent="0.3">
      <c r="A24" s="422" t="s">
        <v>29</v>
      </c>
      <c r="B24" s="423"/>
      <c r="C24" s="423"/>
      <c r="D24" s="423"/>
      <c r="E24" s="424"/>
      <c r="F24" s="312">
        <f>84000*5</f>
        <v>420000</v>
      </c>
      <c r="G24" s="47"/>
    </row>
    <row r="25" spans="1:15" ht="16.5" thickTop="1" thickBot="1" x14ac:dyDescent="0.3">
      <c r="A25" s="451"/>
      <c r="B25" s="452"/>
      <c r="C25" s="452"/>
      <c r="D25" s="452"/>
      <c r="E25" s="452"/>
      <c r="F25" s="453"/>
    </row>
    <row r="26" spans="1:15" ht="16.5" thickTop="1" thickBot="1" x14ac:dyDescent="0.3">
      <c r="A26" s="313"/>
      <c r="B26" s="314"/>
      <c r="C26" s="314"/>
      <c r="D26" s="314"/>
      <c r="E26" s="315" t="s">
        <v>13</v>
      </c>
      <c r="F26" s="316">
        <f>SUM(F12,F21,F4,F24)</f>
        <v>34831140</v>
      </c>
    </row>
    <row r="29" spans="1:15" x14ac:dyDescent="0.25">
      <c r="A29" s="444" t="s">
        <v>294</v>
      </c>
      <c r="B29" s="445"/>
      <c r="C29" s="386">
        <v>440000</v>
      </c>
      <c r="H29" s="386"/>
    </row>
    <row r="30" spans="1:15" x14ac:dyDescent="0.25">
      <c r="A30" s="444" t="s">
        <v>295</v>
      </c>
      <c r="B30" s="445"/>
      <c r="C30" s="386">
        <v>4926056</v>
      </c>
    </row>
    <row r="31" spans="1:15" x14ac:dyDescent="0.25">
      <c r="A31" s="184" t="s">
        <v>297</v>
      </c>
      <c r="B31" s="383"/>
      <c r="C31" s="386">
        <v>1136322</v>
      </c>
    </row>
    <row r="32" spans="1:15" x14ac:dyDescent="0.25">
      <c r="A32" s="184" t="s">
        <v>298</v>
      </c>
      <c r="B32" s="383"/>
      <c r="C32" s="386">
        <v>896840</v>
      </c>
    </row>
    <row r="33" spans="1:3" x14ac:dyDescent="0.25">
      <c r="A33" s="184" t="s">
        <v>299</v>
      </c>
      <c r="B33" s="383"/>
      <c r="C33" s="386"/>
    </row>
    <row r="34" spans="1:3" x14ac:dyDescent="0.25">
      <c r="A34" s="444" t="s">
        <v>296</v>
      </c>
      <c r="B34" s="445"/>
      <c r="C34" s="386">
        <v>1480300</v>
      </c>
    </row>
    <row r="35" spans="1:3" x14ac:dyDescent="0.25">
      <c r="A35" s="184" t="s">
        <v>305</v>
      </c>
      <c r="C35" s="386">
        <v>448800</v>
      </c>
    </row>
    <row r="36" spans="1:3" x14ac:dyDescent="0.25">
      <c r="A36" s="184" t="s">
        <v>304</v>
      </c>
      <c r="C36" s="386">
        <v>6400000</v>
      </c>
    </row>
    <row r="37" spans="1:3" x14ac:dyDescent="0.25">
      <c r="A37" s="184" t="s">
        <v>303</v>
      </c>
      <c r="C37" s="386">
        <v>721000</v>
      </c>
    </row>
    <row r="38" spans="1:3" x14ac:dyDescent="0.25">
      <c r="A38" s="184" t="s">
        <v>302</v>
      </c>
      <c r="C38" s="386">
        <v>540000</v>
      </c>
    </row>
    <row r="39" spans="1:3" x14ac:dyDescent="0.25">
      <c r="A39" s="184" t="s">
        <v>36</v>
      </c>
      <c r="C39" s="386">
        <v>200000</v>
      </c>
    </row>
    <row r="40" spans="1:3" x14ac:dyDescent="0.25">
      <c r="A40" s="184" t="s">
        <v>301</v>
      </c>
      <c r="C40" s="386">
        <v>780000</v>
      </c>
    </row>
    <row r="41" spans="1:3" x14ac:dyDescent="0.25">
      <c r="A41" s="184" t="s">
        <v>300</v>
      </c>
      <c r="C41" s="386">
        <v>330000</v>
      </c>
    </row>
  </sheetData>
  <mergeCells count="30">
    <mergeCell ref="A34:B34"/>
    <mergeCell ref="A22:A23"/>
    <mergeCell ref="A13:A20"/>
    <mergeCell ref="A25:F25"/>
    <mergeCell ref="B20:E20"/>
    <mergeCell ref="B11:E11"/>
    <mergeCell ref="A5:A11"/>
    <mergeCell ref="A29:B29"/>
    <mergeCell ref="A30:B30"/>
    <mergeCell ref="B14:E14"/>
    <mergeCell ref="B15:E15"/>
    <mergeCell ref="B16:E16"/>
    <mergeCell ref="B17:E17"/>
    <mergeCell ref="B19:E19"/>
    <mergeCell ref="A1:F2"/>
    <mergeCell ref="B3:E3"/>
    <mergeCell ref="B5:E5"/>
    <mergeCell ref="B7:E7"/>
    <mergeCell ref="A24:E24"/>
    <mergeCell ref="B22:E22"/>
    <mergeCell ref="B10:E10"/>
    <mergeCell ref="B18:E18"/>
    <mergeCell ref="B6:E6"/>
    <mergeCell ref="B9:E9"/>
    <mergeCell ref="B8:E8"/>
    <mergeCell ref="A12:E12"/>
    <mergeCell ref="B23:E23"/>
    <mergeCell ref="A4:E4"/>
    <mergeCell ref="A21:E21"/>
    <mergeCell ref="B13:E13"/>
  </mergeCells>
  <printOptions horizontalCentered="1" verticalCentered="1"/>
  <pageMargins left="0.70866141732283472" right="0.70866141732283472" top="0.74803149606299213" bottom="0.74803149606299213" header="0.31496062992125984" footer="0.31496062992125984"/>
  <pageSetup paperSize="9" orientation="portrait" horizontalDpi="300" verticalDpi="30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R142"/>
  <sheetViews>
    <sheetView tabSelected="1" zoomScale="85" zoomScaleNormal="85" workbookViewId="0">
      <pane xSplit="4" ySplit="5" topLeftCell="E9" activePane="bottomRight" state="frozen"/>
      <selection pane="topRight" activeCell="E1" sqref="E1"/>
      <selection pane="bottomLeft" activeCell="A7" sqref="A7"/>
      <selection pane="bottomRight" activeCell="L14" sqref="L14"/>
    </sheetView>
  </sheetViews>
  <sheetFormatPr baseColWidth="10" defaultColWidth="9" defaultRowHeight="15" x14ac:dyDescent="0.25"/>
  <cols>
    <col min="1" max="1" width="7.42578125" bestFit="1" customWidth="1"/>
    <col min="2" max="2" width="5.7109375" customWidth="1"/>
    <col min="3" max="3" width="5.85546875" customWidth="1"/>
    <col min="4" max="4" width="32.28515625" customWidth="1"/>
    <col min="5" max="5" width="35.42578125" customWidth="1"/>
    <col min="6" max="6" width="21.42578125" customWidth="1"/>
    <col min="7" max="7" width="67" customWidth="1"/>
    <col min="8" max="8" width="28.85546875" bestFit="1" customWidth="1"/>
    <col min="9" max="9" width="7.42578125" style="29" bestFit="1" customWidth="1"/>
    <col min="10" max="14" width="4.85546875" bestFit="1" customWidth="1"/>
    <col min="17" max="17" width="10.7109375" bestFit="1" customWidth="1"/>
    <col min="18" max="18" width="9" customWidth="1"/>
  </cols>
  <sheetData>
    <row r="1" spans="1:18" ht="15.75" customHeight="1" thickTop="1" x14ac:dyDescent="0.25">
      <c r="A1" s="479" t="s">
        <v>248</v>
      </c>
      <c r="B1" s="480"/>
      <c r="C1" s="480"/>
      <c r="D1" s="480"/>
      <c r="E1" s="480"/>
      <c r="F1" s="480"/>
      <c r="G1" s="480"/>
      <c r="H1" s="480"/>
      <c r="I1" s="480"/>
      <c r="J1" s="480"/>
      <c r="K1" s="480"/>
      <c r="L1" s="480"/>
      <c r="M1" s="480"/>
      <c r="N1" s="481"/>
    </row>
    <row r="2" spans="1:18" ht="15" customHeight="1" x14ac:dyDescent="0.25">
      <c r="A2" s="482"/>
      <c r="B2" s="483"/>
      <c r="C2" s="483"/>
      <c r="D2" s="483"/>
      <c r="E2" s="483"/>
      <c r="F2" s="483"/>
      <c r="G2" s="483"/>
      <c r="H2" s="483"/>
      <c r="I2" s="483"/>
      <c r="J2" s="483"/>
      <c r="K2" s="483"/>
      <c r="L2" s="483"/>
      <c r="M2" s="483"/>
      <c r="N2" s="484"/>
    </row>
    <row r="3" spans="1:18" s="3" customFormat="1" ht="15" customHeight="1" x14ac:dyDescent="0.25">
      <c r="A3" s="487" t="s">
        <v>0</v>
      </c>
      <c r="B3" s="488"/>
      <c r="C3" s="488"/>
      <c r="D3" s="488"/>
      <c r="E3" s="485" t="s">
        <v>1</v>
      </c>
      <c r="F3" s="485" t="s">
        <v>27</v>
      </c>
      <c r="G3" s="485" t="s">
        <v>2</v>
      </c>
      <c r="H3" s="485" t="s">
        <v>33</v>
      </c>
      <c r="I3" s="485" t="s">
        <v>32</v>
      </c>
      <c r="J3" s="485">
        <v>2014</v>
      </c>
      <c r="K3" s="485">
        <v>2015</v>
      </c>
      <c r="L3" s="485">
        <v>2016</v>
      </c>
      <c r="M3" s="485">
        <v>2017</v>
      </c>
      <c r="N3" s="486">
        <v>2018</v>
      </c>
    </row>
    <row r="4" spans="1:18" s="3" customFormat="1" ht="15.75" thickBot="1" x14ac:dyDescent="0.3">
      <c r="A4" s="123" t="s">
        <v>237</v>
      </c>
      <c r="B4" s="490" t="s">
        <v>6</v>
      </c>
      <c r="C4" s="491"/>
      <c r="D4" s="5" t="s">
        <v>45</v>
      </c>
      <c r="E4" s="485"/>
      <c r="F4" s="489"/>
      <c r="G4" s="485"/>
      <c r="H4" s="485"/>
      <c r="I4" s="489"/>
      <c r="J4" s="485"/>
      <c r="K4" s="485"/>
      <c r="L4" s="485"/>
      <c r="M4" s="485"/>
      <c r="N4" s="486"/>
    </row>
    <row r="5" spans="1:18" s="1" customFormat="1" ht="15.75" thickTop="1" x14ac:dyDescent="0.25">
      <c r="A5" s="456" t="s">
        <v>40</v>
      </c>
      <c r="B5" s="43" t="s">
        <v>20</v>
      </c>
      <c r="C5" s="12"/>
      <c r="D5" s="12"/>
      <c r="E5" s="19"/>
      <c r="F5" s="19">
        <f>SUM(F6:F21)</f>
        <v>888800</v>
      </c>
      <c r="G5" s="12"/>
      <c r="H5" s="14"/>
      <c r="I5" s="26"/>
      <c r="J5" s="9"/>
      <c r="K5" s="9"/>
      <c r="L5" s="9"/>
      <c r="M5" s="9"/>
      <c r="N5" s="42"/>
    </row>
    <row r="6" spans="1:18" x14ac:dyDescent="0.25">
      <c r="A6" s="457"/>
      <c r="B6" s="464">
        <v>1</v>
      </c>
      <c r="C6" s="465"/>
      <c r="D6" s="7" t="s">
        <v>44</v>
      </c>
      <c r="E6" s="276" t="s">
        <v>3</v>
      </c>
      <c r="F6" s="51">
        <v>80000</v>
      </c>
      <c r="G6" s="39" t="s">
        <v>46</v>
      </c>
      <c r="H6" s="94" t="s">
        <v>41</v>
      </c>
      <c r="I6" s="64">
        <v>1</v>
      </c>
      <c r="J6" s="49"/>
      <c r="K6" s="124"/>
      <c r="L6" s="124"/>
      <c r="M6" s="124"/>
      <c r="N6" s="125"/>
    </row>
    <row r="7" spans="1:18" x14ac:dyDescent="0.25">
      <c r="A7" s="457"/>
      <c r="B7" s="464">
        <v>2</v>
      </c>
      <c r="C7" s="465"/>
      <c r="D7" s="7" t="s">
        <v>78</v>
      </c>
      <c r="E7" s="276" t="s">
        <v>3</v>
      </c>
      <c r="F7" s="51">
        <v>80000</v>
      </c>
      <c r="G7" s="39" t="s">
        <v>46</v>
      </c>
      <c r="H7" s="94" t="s">
        <v>77</v>
      </c>
      <c r="I7" s="64">
        <v>1</v>
      </c>
      <c r="J7" s="49"/>
      <c r="K7" s="124"/>
      <c r="L7" s="124"/>
      <c r="M7" s="124"/>
      <c r="N7" s="125"/>
    </row>
    <row r="8" spans="1:18" x14ac:dyDescent="0.25">
      <c r="A8" s="457"/>
      <c r="B8" s="464">
        <v>3</v>
      </c>
      <c r="C8" s="465"/>
      <c r="D8" s="7" t="s">
        <v>91</v>
      </c>
      <c r="E8" s="276" t="s">
        <v>3</v>
      </c>
      <c r="F8" s="51">
        <v>50000</v>
      </c>
      <c r="G8" s="39" t="s">
        <v>46</v>
      </c>
      <c r="H8" s="94" t="s">
        <v>90</v>
      </c>
      <c r="I8" s="64">
        <v>1</v>
      </c>
      <c r="J8" s="50"/>
      <c r="K8" s="49"/>
      <c r="L8" s="124"/>
      <c r="M8" s="124"/>
      <c r="N8" s="125"/>
    </row>
    <row r="9" spans="1:18" x14ac:dyDescent="0.25">
      <c r="A9" s="457"/>
      <c r="B9" s="464">
        <v>4</v>
      </c>
      <c r="C9" s="465"/>
      <c r="D9" s="7" t="s">
        <v>96</v>
      </c>
      <c r="E9" s="276" t="s">
        <v>3</v>
      </c>
      <c r="F9" s="51">
        <v>50000</v>
      </c>
      <c r="G9" s="39" t="s">
        <v>46</v>
      </c>
      <c r="H9" s="94" t="s">
        <v>97</v>
      </c>
      <c r="I9" s="64">
        <v>1</v>
      </c>
      <c r="J9" s="49"/>
      <c r="K9" s="271"/>
      <c r="L9" s="124"/>
      <c r="M9" s="124"/>
      <c r="N9" s="125"/>
    </row>
    <row r="10" spans="1:18" x14ac:dyDescent="0.25">
      <c r="A10" s="457"/>
      <c r="B10" s="464">
        <v>5</v>
      </c>
      <c r="C10" s="465"/>
      <c r="D10" s="7" t="s">
        <v>110</v>
      </c>
      <c r="E10" s="276" t="s">
        <v>3</v>
      </c>
      <c r="F10" s="51">
        <v>50000</v>
      </c>
      <c r="G10" s="39" t="s">
        <v>46</v>
      </c>
      <c r="H10" s="94" t="s">
        <v>111</v>
      </c>
      <c r="I10" s="64">
        <v>1</v>
      </c>
      <c r="J10" s="50"/>
      <c r="K10" s="49"/>
      <c r="L10" s="49"/>
      <c r="M10" s="50"/>
      <c r="N10" s="125"/>
    </row>
    <row r="11" spans="1:18" x14ac:dyDescent="0.25">
      <c r="A11" s="457"/>
      <c r="B11" s="464">
        <v>6</v>
      </c>
      <c r="C11" s="465"/>
      <c r="D11" s="7" t="s">
        <v>118</v>
      </c>
      <c r="E11" s="276" t="s">
        <v>3</v>
      </c>
      <c r="F11" s="51">
        <v>80000</v>
      </c>
      <c r="G11" s="39" t="s">
        <v>46</v>
      </c>
      <c r="H11" s="94" t="s">
        <v>119</v>
      </c>
      <c r="I11" s="64">
        <v>1</v>
      </c>
      <c r="J11" s="50"/>
      <c r="K11" s="50"/>
      <c r="L11" s="50"/>
      <c r="M11" s="49"/>
      <c r="N11" s="125"/>
    </row>
    <row r="12" spans="1:18" x14ac:dyDescent="0.25">
      <c r="A12" s="457"/>
      <c r="B12" s="464">
        <v>7</v>
      </c>
      <c r="C12" s="465"/>
      <c r="D12" s="7" t="s">
        <v>105</v>
      </c>
      <c r="E12" s="276" t="s">
        <v>3</v>
      </c>
      <c r="F12" s="51">
        <v>50000</v>
      </c>
      <c r="G12" s="39" t="s">
        <v>46</v>
      </c>
      <c r="H12" s="94" t="s">
        <v>106</v>
      </c>
      <c r="I12" s="64">
        <v>1</v>
      </c>
      <c r="J12" s="50"/>
      <c r="K12" s="49"/>
      <c r="L12" s="49"/>
      <c r="M12" s="124"/>
      <c r="N12" s="125"/>
    </row>
    <row r="13" spans="1:18" ht="30" x14ac:dyDescent="0.25">
      <c r="A13" s="457"/>
      <c r="B13" s="464">
        <v>8</v>
      </c>
      <c r="C13" s="465"/>
      <c r="D13" s="276" t="s">
        <v>44</v>
      </c>
      <c r="E13" s="6" t="s">
        <v>3</v>
      </c>
      <c r="F13" s="54">
        <v>50000</v>
      </c>
      <c r="G13" s="71" t="s">
        <v>54</v>
      </c>
      <c r="H13" s="94" t="s">
        <v>41</v>
      </c>
      <c r="I13" s="65">
        <v>1</v>
      </c>
      <c r="J13" s="50"/>
      <c r="K13" s="49"/>
      <c r="L13" s="124"/>
      <c r="M13" s="124"/>
      <c r="N13" s="125"/>
      <c r="R13" s="385"/>
    </row>
    <row r="14" spans="1:18" x14ac:dyDescent="0.25">
      <c r="A14" s="457"/>
      <c r="B14" s="464">
        <v>9</v>
      </c>
      <c r="C14" s="465"/>
      <c r="D14" s="276" t="s">
        <v>83</v>
      </c>
      <c r="E14" s="6" t="s">
        <v>3</v>
      </c>
      <c r="F14" s="54">
        <v>135000</v>
      </c>
      <c r="G14" s="59" t="s">
        <v>195</v>
      </c>
      <c r="H14" s="33" t="s">
        <v>82</v>
      </c>
      <c r="I14" s="65">
        <v>2</v>
      </c>
      <c r="J14" s="52"/>
      <c r="K14" s="52"/>
      <c r="L14" s="77"/>
      <c r="M14" s="126"/>
      <c r="N14" s="127"/>
    </row>
    <row r="15" spans="1:18" ht="69" customHeight="1" x14ac:dyDescent="0.25">
      <c r="A15" s="457"/>
      <c r="B15" s="464">
        <v>10</v>
      </c>
      <c r="C15" s="465"/>
      <c r="D15" s="276" t="s">
        <v>83</v>
      </c>
      <c r="E15" s="6" t="s">
        <v>3</v>
      </c>
      <c r="F15" s="54">
        <v>50000</v>
      </c>
      <c r="G15" s="71" t="s">
        <v>196</v>
      </c>
      <c r="H15" s="33" t="s">
        <v>82</v>
      </c>
      <c r="I15" s="65">
        <v>1</v>
      </c>
      <c r="J15" s="52"/>
      <c r="K15" s="52"/>
      <c r="L15" s="77"/>
      <c r="M15" s="128"/>
      <c r="N15" s="129"/>
    </row>
    <row r="16" spans="1:18" ht="30" x14ac:dyDescent="0.25">
      <c r="A16" s="457"/>
      <c r="B16" s="466">
        <v>11</v>
      </c>
      <c r="C16" s="467"/>
      <c r="D16" s="398" t="s">
        <v>83</v>
      </c>
      <c r="E16" s="396" t="s">
        <v>309</v>
      </c>
      <c r="F16" s="399" t="s">
        <v>103</v>
      </c>
      <c r="G16" s="394" t="s">
        <v>102</v>
      </c>
      <c r="H16" s="392" t="s">
        <v>82</v>
      </c>
      <c r="I16" s="400">
        <v>3</v>
      </c>
      <c r="J16" s="52"/>
      <c r="K16" s="77"/>
      <c r="L16" s="77"/>
      <c r="M16" s="128"/>
      <c r="N16" s="129"/>
    </row>
    <row r="17" spans="1:17" x14ac:dyDescent="0.25">
      <c r="A17" s="457"/>
      <c r="B17" s="464">
        <v>12</v>
      </c>
      <c r="C17" s="465"/>
      <c r="D17" s="47" t="s">
        <v>129</v>
      </c>
      <c r="E17" s="6" t="s">
        <v>3</v>
      </c>
      <c r="F17" s="54">
        <v>30000</v>
      </c>
      <c r="G17" s="71" t="s">
        <v>133</v>
      </c>
      <c r="H17" s="33" t="s">
        <v>90</v>
      </c>
      <c r="I17" s="65">
        <v>2</v>
      </c>
      <c r="J17" s="77"/>
      <c r="K17" s="130"/>
      <c r="L17" s="52"/>
      <c r="M17" s="131"/>
      <c r="N17" s="132"/>
    </row>
    <row r="18" spans="1:17" x14ac:dyDescent="0.25">
      <c r="A18" s="457"/>
      <c r="B18" s="464">
        <v>13</v>
      </c>
      <c r="C18" s="465"/>
      <c r="D18" s="47" t="s">
        <v>129</v>
      </c>
      <c r="E18" s="6" t="s">
        <v>3</v>
      </c>
      <c r="F18" s="54">
        <v>50000</v>
      </c>
      <c r="G18" s="71" t="s">
        <v>134</v>
      </c>
      <c r="H18" s="33" t="s">
        <v>106</v>
      </c>
      <c r="I18" s="65">
        <v>2</v>
      </c>
      <c r="J18" s="52"/>
      <c r="K18" s="77"/>
      <c r="L18" s="52"/>
      <c r="M18" s="131"/>
      <c r="N18" s="132"/>
    </row>
    <row r="19" spans="1:17" ht="30" x14ac:dyDescent="0.25">
      <c r="A19" s="457"/>
      <c r="B19" s="464">
        <v>14</v>
      </c>
      <c r="C19" s="465"/>
      <c r="D19" s="47" t="s">
        <v>129</v>
      </c>
      <c r="E19" s="6" t="s">
        <v>3</v>
      </c>
      <c r="F19" s="54">
        <v>0</v>
      </c>
      <c r="G19" s="71" t="s">
        <v>141</v>
      </c>
      <c r="H19" s="33" t="s">
        <v>140</v>
      </c>
      <c r="I19" s="65">
        <v>1</v>
      </c>
      <c r="J19" s="52"/>
      <c r="K19" s="77"/>
      <c r="L19" s="52"/>
      <c r="M19" s="131"/>
      <c r="N19" s="132"/>
    </row>
    <row r="20" spans="1:17" ht="30" x14ac:dyDescent="0.25">
      <c r="A20" s="457"/>
      <c r="B20" s="464">
        <v>15</v>
      </c>
      <c r="C20" s="465"/>
      <c r="D20" s="276" t="s">
        <v>115</v>
      </c>
      <c r="E20" s="6" t="s">
        <v>3</v>
      </c>
      <c r="F20" s="54" t="s">
        <v>103</v>
      </c>
      <c r="G20" s="71" t="s">
        <v>117</v>
      </c>
      <c r="H20" s="33" t="s">
        <v>116</v>
      </c>
      <c r="I20" s="65">
        <v>3</v>
      </c>
      <c r="J20" s="52"/>
      <c r="K20" s="77"/>
      <c r="L20" s="77"/>
      <c r="M20" s="128"/>
      <c r="N20" s="129"/>
    </row>
    <row r="21" spans="1:17" ht="70.5" customHeight="1" thickBot="1" x14ac:dyDescent="0.3">
      <c r="A21" s="458"/>
      <c r="B21" s="464">
        <v>16</v>
      </c>
      <c r="C21" s="465"/>
      <c r="D21" s="276" t="s">
        <v>58</v>
      </c>
      <c r="E21" s="6" t="s">
        <v>3</v>
      </c>
      <c r="F21" s="54">
        <v>133800</v>
      </c>
      <c r="G21" s="62" t="s">
        <v>197</v>
      </c>
      <c r="H21" s="95" t="s">
        <v>59</v>
      </c>
      <c r="I21" s="64">
        <v>1</v>
      </c>
      <c r="J21" s="131"/>
      <c r="K21" s="52"/>
      <c r="L21" s="131"/>
      <c r="M21" s="128"/>
      <c r="N21" s="132"/>
    </row>
    <row r="22" spans="1:17" s="4" customFormat="1" ht="15.75" thickTop="1" x14ac:dyDescent="0.25">
      <c r="A22" s="456" t="s">
        <v>40</v>
      </c>
      <c r="B22" s="133" t="s">
        <v>50</v>
      </c>
      <c r="C22" s="134"/>
      <c r="D22" s="134"/>
      <c r="E22" s="19"/>
      <c r="F22" s="60">
        <f>SUM(F23:F95)</f>
        <v>14089878</v>
      </c>
      <c r="G22" s="134"/>
      <c r="H22" s="14"/>
      <c r="I22" s="26"/>
      <c r="J22" s="135"/>
      <c r="K22" s="135"/>
      <c r="L22" s="135"/>
      <c r="M22" s="135"/>
      <c r="N22" s="136"/>
    </row>
    <row r="23" spans="1:17" ht="30" x14ac:dyDescent="0.25">
      <c r="A23" s="457"/>
      <c r="B23" s="464">
        <v>17</v>
      </c>
      <c r="C23" s="465"/>
      <c r="D23" s="45" t="s">
        <v>44</v>
      </c>
      <c r="E23" s="44" t="s">
        <v>52</v>
      </c>
      <c r="F23" s="51">
        <v>955000</v>
      </c>
      <c r="G23" s="71" t="s">
        <v>51</v>
      </c>
      <c r="H23" s="96" t="s">
        <v>41</v>
      </c>
      <c r="I23" s="64">
        <v>2</v>
      </c>
      <c r="J23" s="50"/>
      <c r="K23" s="271"/>
      <c r="L23" s="137"/>
      <c r="M23" s="124"/>
      <c r="N23" s="125"/>
    </row>
    <row r="24" spans="1:17" x14ac:dyDescent="0.25">
      <c r="A24" s="457"/>
      <c r="B24" s="464">
        <v>18</v>
      </c>
      <c r="C24" s="465"/>
      <c r="D24" s="45" t="s">
        <v>78</v>
      </c>
      <c r="E24" s="44" t="s">
        <v>52</v>
      </c>
      <c r="F24" s="51">
        <v>1500000</v>
      </c>
      <c r="G24" s="71" t="s">
        <v>198</v>
      </c>
      <c r="H24" s="96" t="s">
        <v>77</v>
      </c>
      <c r="I24" s="64">
        <v>3</v>
      </c>
      <c r="J24" s="271"/>
      <c r="K24" s="50"/>
      <c r="L24" s="137"/>
      <c r="M24" s="137"/>
      <c r="N24" s="138"/>
    </row>
    <row r="25" spans="1:17" x14ac:dyDescent="0.25">
      <c r="A25" s="457"/>
      <c r="B25" s="464">
        <v>19</v>
      </c>
      <c r="C25" s="465"/>
      <c r="D25" s="45" t="s">
        <v>91</v>
      </c>
      <c r="E25" s="44" t="s">
        <v>52</v>
      </c>
      <c r="F25" s="51">
        <v>1000000</v>
      </c>
      <c r="G25" s="71" t="s">
        <v>198</v>
      </c>
      <c r="H25" s="96" t="s">
        <v>90</v>
      </c>
      <c r="I25" s="64">
        <v>3</v>
      </c>
      <c r="J25" s="271"/>
      <c r="K25" s="50"/>
      <c r="L25" s="139"/>
      <c r="M25" s="137"/>
      <c r="N25" s="138"/>
    </row>
    <row r="26" spans="1:17" x14ac:dyDescent="0.25">
      <c r="A26" s="457"/>
      <c r="B26" s="464">
        <v>20</v>
      </c>
      <c r="C26" s="465"/>
      <c r="D26" s="45" t="s">
        <v>115</v>
      </c>
      <c r="E26" s="44" t="s">
        <v>52</v>
      </c>
      <c r="F26" s="51">
        <v>1300000</v>
      </c>
      <c r="G26" s="71" t="s">
        <v>198</v>
      </c>
      <c r="H26" s="96" t="s">
        <v>116</v>
      </c>
      <c r="I26" s="64">
        <v>3</v>
      </c>
      <c r="J26" s="271"/>
      <c r="K26" s="50"/>
      <c r="L26" s="139"/>
      <c r="M26" s="137"/>
      <c r="N26" s="138"/>
    </row>
    <row r="27" spans="1:17" x14ac:dyDescent="0.25">
      <c r="A27" s="457"/>
      <c r="B27" s="464">
        <v>21</v>
      </c>
      <c r="C27" s="465"/>
      <c r="D27" s="45" t="s">
        <v>110</v>
      </c>
      <c r="E27" s="44" t="s">
        <v>52</v>
      </c>
      <c r="F27" s="51">
        <v>500000</v>
      </c>
      <c r="G27" s="71" t="s">
        <v>198</v>
      </c>
      <c r="H27" s="96" t="s">
        <v>111</v>
      </c>
      <c r="I27" s="64">
        <v>3</v>
      </c>
      <c r="J27" s="271"/>
      <c r="K27" s="50"/>
      <c r="L27" s="139"/>
      <c r="M27" s="137"/>
      <c r="N27" s="138"/>
      <c r="Q27" s="385"/>
    </row>
    <row r="28" spans="1:17" x14ac:dyDescent="0.25">
      <c r="A28" s="457"/>
      <c r="B28" s="464">
        <v>22</v>
      </c>
      <c r="C28" s="465"/>
      <c r="D28" s="45" t="s">
        <v>105</v>
      </c>
      <c r="E28" s="44" t="s">
        <v>52</v>
      </c>
      <c r="F28" s="51">
        <v>800000</v>
      </c>
      <c r="G28" s="71" t="s">
        <v>198</v>
      </c>
      <c r="H28" s="96" t="s">
        <v>106</v>
      </c>
      <c r="I28" s="64">
        <v>3</v>
      </c>
      <c r="J28" s="271"/>
      <c r="K28" s="50"/>
      <c r="L28" s="139"/>
      <c r="M28" s="137"/>
      <c r="N28" s="138"/>
      <c r="Q28" s="385"/>
    </row>
    <row r="29" spans="1:17" x14ac:dyDescent="0.25">
      <c r="A29" s="457"/>
      <c r="B29" s="464">
        <v>23</v>
      </c>
      <c r="C29" s="465"/>
      <c r="D29" s="45" t="s">
        <v>96</v>
      </c>
      <c r="E29" s="44" t="s">
        <v>52</v>
      </c>
      <c r="F29" s="51">
        <v>300000</v>
      </c>
      <c r="G29" s="71" t="s">
        <v>198</v>
      </c>
      <c r="H29" s="96" t="s">
        <v>97</v>
      </c>
      <c r="I29" s="64">
        <v>2</v>
      </c>
      <c r="J29" s="271"/>
      <c r="K29" s="78"/>
      <c r="L29" s="140"/>
      <c r="M29" s="140"/>
      <c r="N29" s="138"/>
      <c r="Q29" s="385"/>
    </row>
    <row r="30" spans="1:17" x14ac:dyDescent="0.25">
      <c r="A30" s="457"/>
      <c r="B30" s="464">
        <v>24</v>
      </c>
      <c r="C30" s="465"/>
      <c r="D30" s="45" t="s">
        <v>44</v>
      </c>
      <c r="E30" s="44" t="s">
        <v>53</v>
      </c>
      <c r="F30" s="51">
        <v>120000</v>
      </c>
      <c r="G30" s="71" t="s">
        <v>173</v>
      </c>
      <c r="H30" s="96" t="s">
        <v>41</v>
      </c>
      <c r="I30" s="198">
        <v>2</v>
      </c>
      <c r="J30" s="49"/>
      <c r="K30" s="50"/>
      <c r="L30" s="124"/>
      <c r="M30" s="124"/>
      <c r="N30" s="125"/>
      <c r="Q30" s="385"/>
    </row>
    <row r="31" spans="1:17" x14ac:dyDescent="0.25">
      <c r="A31" s="457"/>
      <c r="B31" s="464">
        <v>25</v>
      </c>
      <c r="C31" s="465"/>
      <c r="D31" s="45" t="s">
        <v>91</v>
      </c>
      <c r="E31" s="44" t="s">
        <v>53</v>
      </c>
      <c r="F31" s="51">
        <v>20000</v>
      </c>
      <c r="G31" s="71" t="s">
        <v>174</v>
      </c>
      <c r="H31" s="96" t="s">
        <v>90</v>
      </c>
      <c r="I31" s="198">
        <v>3</v>
      </c>
      <c r="J31" s="52"/>
      <c r="K31" s="77"/>
      <c r="L31" s="77"/>
      <c r="M31" s="77"/>
      <c r="N31" s="92"/>
      <c r="Q31" s="385"/>
    </row>
    <row r="32" spans="1:17" x14ac:dyDescent="0.25">
      <c r="A32" s="457"/>
      <c r="B32" s="464">
        <v>26</v>
      </c>
      <c r="C32" s="465"/>
      <c r="D32" s="45" t="s">
        <v>44</v>
      </c>
      <c r="E32" s="44" t="s">
        <v>12</v>
      </c>
      <c r="F32" s="51">
        <v>1000000</v>
      </c>
      <c r="G32" s="71" t="s">
        <v>198</v>
      </c>
      <c r="H32" s="94" t="s">
        <v>41</v>
      </c>
      <c r="I32" s="64">
        <v>2</v>
      </c>
      <c r="J32" s="52"/>
      <c r="K32" s="52"/>
      <c r="L32" s="128"/>
      <c r="M32" s="128"/>
      <c r="N32" s="129"/>
      <c r="Q32" s="385"/>
    </row>
    <row r="33" spans="1:17" s="1" customFormat="1" ht="30" x14ac:dyDescent="0.25">
      <c r="A33" s="457"/>
      <c r="B33" s="464">
        <v>27</v>
      </c>
      <c r="C33" s="465"/>
      <c r="D33" s="122" t="s">
        <v>44</v>
      </c>
      <c r="E33" s="53" t="s">
        <v>53</v>
      </c>
      <c r="F33" s="54" t="s">
        <v>103</v>
      </c>
      <c r="G33" s="48" t="s">
        <v>199</v>
      </c>
      <c r="H33" s="141" t="s">
        <v>41</v>
      </c>
      <c r="I33" s="279">
        <v>2</v>
      </c>
      <c r="J33" s="139"/>
      <c r="K33" s="49"/>
      <c r="L33" s="139"/>
      <c r="M33" s="139"/>
      <c r="N33" s="142"/>
      <c r="Q33" s="387"/>
    </row>
    <row r="34" spans="1:17" s="1" customFormat="1" x14ac:dyDescent="0.25">
      <c r="A34" s="457"/>
      <c r="B34" s="464">
        <v>28</v>
      </c>
      <c r="C34" s="465"/>
      <c r="D34" s="122" t="s">
        <v>118</v>
      </c>
      <c r="E34" s="44" t="s">
        <v>12</v>
      </c>
      <c r="F34" s="197">
        <v>50000</v>
      </c>
      <c r="G34" s="48" t="s">
        <v>120</v>
      </c>
      <c r="H34" s="141" t="s">
        <v>119</v>
      </c>
      <c r="I34" s="279"/>
      <c r="J34" s="143"/>
      <c r="K34" s="143"/>
      <c r="L34" s="143"/>
      <c r="M34" s="143"/>
      <c r="N34" s="144"/>
    </row>
    <row r="35" spans="1:17" s="1" customFormat="1" x14ac:dyDescent="0.25">
      <c r="A35" s="457"/>
      <c r="B35" s="464">
        <v>29</v>
      </c>
      <c r="C35" s="465"/>
      <c r="D35" s="122" t="s">
        <v>58</v>
      </c>
      <c r="E35" s="44" t="s">
        <v>12</v>
      </c>
      <c r="F35" s="111">
        <v>54600</v>
      </c>
      <c r="G35" s="59" t="s">
        <v>175</v>
      </c>
      <c r="H35" s="141" t="s">
        <v>59</v>
      </c>
      <c r="I35" s="279">
        <v>3</v>
      </c>
      <c r="J35" s="139"/>
      <c r="K35" s="130"/>
      <c r="L35" s="139"/>
      <c r="M35" s="49"/>
      <c r="N35" s="142"/>
    </row>
    <row r="36" spans="1:17" s="1" customFormat="1" x14ac:dyDescent="0.25">
      <c r="A36" s="457"/>
      <c r="B36" s="464">
        <v>30</v>
      </c>
      <c r="C36" s="465"/>
      <c r="D36" s="122" t="s">
        <v>58</v>
      </c>
      <c r="E36" s="44" t="s">
        <v>12</v>
      </c>
      <c r="F36" s="111">
        <v>13600</v>
      </c>
      <c r="G36" s="59" t="s">
        <v>176</v>
      </c>
      <c r="H36" s="141" t="s">
        <v>59</v>
      </c>
      <c r="I36" s="279">
        <v>3</v>
      </c>
      <c r="J36" s="139"/>
      <c r="K36" s="130"/>
      <c r="L36" s="139"/>
      <c r="M36" s="139"/>
      <c r="N36" s="145"/>
    </row>
    <row r="37" spans="1:17" s="1" customFormat="1" x14ac:dyDescent="0.25">
      <c r="A37" s="457"/>
      <c r="B37" s="464">
        <v>31</v>
      </c>
      <c r="C37" s="465"/>
      <c r="D37" s="122" t="s">
        <v>58</v>
      </c>
      <c r="E37" s="44" t="s">
        <v>12</v>
      </c>
      <c r="F37" s="111">
        <v>30300</v>
      </c>
      <c r="G37" s="59" t="s">
        <v>177</v>
      </c>
      <c r="H37" s="141" t="s">
        <v>59</v>
      </c>
      <c r="I37" s="279">
        <v>3</v>
      </c>
      <c r="J37" s="139"/>
      <c r="K37" s="130"/>
      <c r="L37" s="139"/>
      <c r="M37" s="139"/>
      <c r="N37" s="145"/>
    </row>
    <row r="38" spans="1:17" s="1" customFormat="1" x14ac:dyDescent="0.25">
      <c r="A38" s="457"/>
      <c r="B38" s="464">
        <v>32</v>
      </c>
      <c r="C38" s="465"/>
      <c r="D38" s="122" t="s">
        <v>58</v>
      </c>
      <c r="E38" s="44" t="s">
        <v>12</v>
      </c>
      <c r="F38" s="111">
        <v>115345</v>
      </c>
      <c r="G38" s="59" t="s">
        <v>178</v>
      </c>
      <c r="H38" s="141" t="s">
        <v>59</v>
      </c>
      <c r="I38" s="279">
        <v>2</v>
      </c>
      <c r="J38" s="139"/>
      <c r="K38" s="49"/>
      <c r="L38" s="139"/>
      <c r="M38" s="139"/>
      <c r="N38" s="142"/>
    </row>
    <row r="39" spans="1:17" s="1" customFormat="1" x14ac:dyDescent="0.25">
      <c r="A39" s="457"/>
      <c r="B39" s="464">
        <v>33</v>
      </c>
      <c r="C39" s="465"/>
      <c r="D39" s="122" t="s">
        <v>58</v>
      </c>
      <c r="E39" s="44" t="s">
        <v>12</v>
      </c>
      <c r="F39" s="111">
        <v>33500</v>
      </c>
      <c r="G39" s="59" t="s">
        <v>200</v>
      </c>
      <c r="H39" s="141" t="s">
        <v>59</v>
      </c>
      <c r="I39" s="279">
        <v>2</v>
      </c>
      <c r="J39" s="139"/>
      <c r="K39" s="49"/>
      <c r="L39" s="139"/>
      <c r="M39" s="139"/>
      <c r="N39" s="142"/>
    </row>
    <row r="40" spans="1:17" s="1" customFormat="1" x14ac:dyDescent="0.25">
      <c r="A40" s="457"/>
      <c r="B40" s="464">
        <v>34</v>
      </c>
      <c r="C40" s="465"/>
      <c r="D40" s="122" t="s">
        <v>58</v>
      </c>
      <c r="E40" s="44" t="s">
        <v>12</v>
      </c>
      <c r="F40" s="111">
        <v>8000</v>
      </c>
      <c r="G40" s="59" t="s">
        <v>60</v>
      </c>
      <c r="H40" s="141" t="s">
        <v>59</v>
      </c>
      <c r="I40" s="279">
        <v>3</v>
      </c>
      <c r="J40" s="139"/>
      <c r="K40" s="130"/>
      <c r="L40" s="139"/>
      <c r="M40" s="49"/>
      <c r="N40" s="142"/>
    </row>
    <row r="41" spans="1:17" s="1" customFormat="1" x14ac:dyDescent="0.25">
      <c r="A41" s="457"/>
      <c r="B41" s="464">
        <v>35</v>
      </c>
      <c r="C41" s="465"/>
      <c r="D41" s="122" t="s">
        <v>58</v>
      </c>
      <c r="E41" s="44" t="s">
        <v>12</v>
      </c>
      <c r="F41" s="111">
        <v>98395</v>
      </c>
      <c r="G41" s="59" t="s">
        <v>179</v>
      </c>
      <c r="H41" s="141" t="s">
        <v>59</v>
      </c>
      <c r="I41" s="279">
        <v>2</v>
      </c>
      <c r="J41" s="139"/>
      <c r="K41" s="49"/>
      <c r="L41" s="139"/>
      <c r="M41" s="139"/>
      <c r="N41" s="142"/>
    </row>
    <row r="42" spans="1:17" s="1" customFormat="1" x14ac:dyDescent="0.25">
      <c r="A42" s="457"/>
      <c r="B42" s="464">
        <v>36</v>
      </c>
      <c r="C42" s="465"/>
      <c r="D42" s="122" t="s">
        <v>58</v>
      </c>
      <c r="E42" s="44" t="s">
        <v>12</v>
      </c>
      <c r="F42" s="111">
        <v>18613</v>
      </c>
      <c r="G42" s="59" t="s">
        <v>180</v>
      </c>
      <c r="H42" s="141" t="s">
        <v>59</v>
      </c>
      <c r="I42" s="279">
        <v>3</v>
      </c>
      <c r="J42" s="139"/>
      <c r="K42" s="139"/>
      <c r="L42" s="139"/>
      <c r="M42" s="49"/>
      <c r="N42" s="142"/>
    </row>
    <row r="43" spans="1:17" s="1" customFormat="1" x14ac:dyDescent="0.25">
      <c r="A43" s="457"/>
      <c r="B43" s="464">
        <v>37</v>
      </c>
      <c r="C43" s="465"/>
      <c r="D43" s="122" t="s">
        <v>58</v>
      </c>
      <c r="E43" s="44" t="s">
        <v>12</v>
      </c>
      <c r="F43" s="111">
        <v>49400</v>
      </c>
      <c r="G43" s="59" t="s">
        <v>201</v>
      </c>
      <c r="H43" s="141" t="s">
        <v>59</v>
      </c>
      <c r="I43" s="279">
        <v>3</v>
      </c>
      <c r="J43" s="139"/>
      <c r="K43" s="139"/>
      <c r="L43" s="139"/>
      <c r="M43" s="49"/>
      <c r="N43" s="142"/>
    </row>
    <row r="44" spans="1:17" s="1" customFormat="1" x14ac:dyDescent="0.25">
      <c r="A44" s="457"/>
      <c r="B44" s="464">
        <v>38</v>
      </c>
      <c r="C44" s="465"/>
      <c r="D44" s="122" t="s">
        <v>58</v>
      </c>
      <c r="E44" s="44" t="s">
        <v>12</v>
      </c>
      <c r="F44" s="384">
        <v>4300</v>
      </c>
      <c r="G44" s="59" t="s">
        <v>181</v>
      </c>
      <c r="H44" s="141" t="s">
        <v>59</v>
      </c>
      <c r="I44" s="279">
        <v>3</v>
      </c>
      <c r="J44" s="139"/>
      <c r="K44" s="139"/>
      <c r="L44" s="139"/>
      <c r="M44" s="139"/>
      <c r="N44" s="145"/>
    </row>
    <row r="45" spans="1:17" s="1" customFormat="1" x14ac:dyDescent="0.25">
      <c r="A45" s="457"/>
      <c r="B45" s="464">
        <v>39</v>
      </c>
      <c r="C45" s="465"/>
      <c r="D45" s="122" t="s">
        <v>58</v>
      </c>
      <c r="E45" s="44" t="s">
        <v>12</v>
      </c>
      <c r="F45" s="384">
        <v>49000</v>
      </c>
      <c r="G45" s="59" t="s">
        <v>182</v>
      </c>
      <c r="H45" s="141" t="s">
        <v>59</v>
      </c>
      <c r="I45" s="279">
        <v>2</v>
      </c>
      <c r="J45" s="139"/>
      <c r="K45" s="139"/>
      <c r="L45" s="49"/>
      <c r="M45" s="139"/>
      <c r="N45" s="142"/>
    </row>
    <row r="46" spans="1:17" s="1" customFormat="1" x14ac:dyDescent="0.25">
      <c r="A46" s="457"/>
      <c r="B46" s="464">
        <v>40</v>
      </c>
      <c r="C46" s="465"/>
      <c r="D46" s="122" t="s">
        <v>58</v>
      </c>
      <c r="E46" s="44" t="s">
        <v>12</v>
      </c>
      <c r="F46" s="384">
        <v>33000</v>
      </c>
      <c r="G46" s="59" t="s">
        <v>61</v>
      </c>
      <c r="H46" s="141" t="s">
        <v>59</v>
      </c>
      <c r="I46" s="279">
        <v>2</v>
      </c>
      <c r="J46" s="139"/>
      <c r="K46" s="139"/>
      <c r="L46" s="49"/>
      <c r="M46" s="139"/>
      <c r="N46" s="142"/>
    </row>
    <row r="47" spans="1:17" s="1" customFormat="1" x14ac:dyDescent="0.25">
      <c r="A47" s="457"/>
      <c r="B47" s="464">
        <v>41</v>
      </c>
      <c r="C47" s="465"/>
      <c r="D47" s="122" t="s">
        <v>58</v>
      </c>
      <c r="E47" s="44" t="s">
        <v>12</v>
      </c>
      <c r="F47" s="384">
        <v>21100</v>
      </c>
      <c r="G47" s="59" t="s">
        <v>183</v>
      </c>
      <c r="H47" s="141" t="s">
        <v>59</v>
      </c>
      <c r="I47" s="279">
        <v>2</v>
      </c>
      <c r="J47" s="139"/>
      <c r="K47" s="139"/>
      <c r="L47" s="49"/>
      <c r="M47" s="139"/>
      <c r="N47" s="142"/>
    </row>
    <row r="48" spans="1:17" s="1" customFormat="1" ht="24.75" customHeight="1" x14ac:dyDescent="0.25">
      <c r="A48" s="457"/>
      <c r="B48" s="464">
        <v>42</v>
      </c>
      <c r="C48" s="465"/>
      <c r="D48" s="122" t="s">
        <v>58</v>
      </c>
      <c r="E48" s="44" t="s">
        <v>12</v>
      </c>
      <c r="F48" s="384">
        <v>45300</v>
      </c>
      <c r="G48" s="59" t="s">
        <v>62</v>
      </c>
      <c r="H48" s="141" t="s">
        <v>59</v>
      </c>
      <c r="I48" s="279">
        <v>2</v>
      </c>
      <c r="J48" s="139"/>
      <c r="K48" s="139"/>
      <c r="L48" s="49"/>
      <c r="M48" s="139"/>
      <c r="N48" s="142"/>
    </row>
    <row r="49" spans="1:14" s="1" customFormat="1" x14ac:dyDescent="0.25">
      <c r="A49" s="457"/>
      <c r="B49" s="464">
        <v>43</v>
      </c>
      <c r="C49" s="465"/>
      <c r="D49" s="122" t="s">
        <v>58</v>
      </c>
      <c r="E49" s="44" t="s">
        <v>12</v>
      </c>
      <c r="F49" s="384">
        <v>48100</v>
      </c>
      <c r="G49" s="59" t="s">
        <v>184</v>
      </c>
      <c r="H49" s="141" t="s">
        <v>59</v>
      </c>
      <c r="I49" s="279">
        <v>2</v>
      </c>
      <c r="J49" s="139"/>
      <c r="K49" s="139"/>
      <c r="L49" s="49"/>
      <c r="M49" s="139"/>
      <c r="N49" s="142"/>
    </row>
    <row r="50" spans="1:14" s="1" customFormat="1" x14ac:dyDescent="0.25">
      <c r="A50" s="457"/>
      <c r="B50" s="464">
        <v>44</v>
      </c>
      <c r="C50" s="465"/>
      <c r="D50" s="122" t="s">
        <v>58</v>
      </c>
      <c r="E50" s="44" t="s">
        <v>12</v>
      </c>
      <c r="F50" s="384">
        <v>41000</v>
      </c>
      <c r="G50" s="59" t="s">
        <v>63</v>
      </c>
      <c r="H50" s="141" t="s">
        <v>59</v>
      </c>
      <c r="I50" s="279">
        <v>3</v>
      </c>
      <c r="J50" s="139"/>
      <c r="K50" s="139"/>
      <c r="L50" s="139"/>
      <c r="M50" s="49"/>
      <c r="N50" s="142"/>
    </row>
    <row r="51" spans="1:14" s="1" customFormat="1" x14ac:dyDescent="0.25">
      <c r="A51" s="457"/>
      <c r="B51" s="464">
        <v>45</v>
      </c>
      <c r="C51" s="465"/>
      <c r="D51" s="122" t="s">
        <v>58</v>
      </c>
      <c r="E51" s="44" t="s">
        <v>12</v>
      </c>
      <c r="F51" s="384">
        <v>19800</v>
      </c>
      <c r="G51" s="59" t="s">
        <v>64</v>
      </c>
      <c r="H51" s="141" t="s">
        <v>59</v>
      </c>
      <c r="I51" s="279">
        <v>3</v>
      </c>
      <c r="J51" s="139"/>
      <c r="K51" s="139"/>
      <c r="L51" s="139"/>
      <c r="M51" s="49"/>
      <c r="N51" s="142"/>
    </row>
    <row r="52" spans="1:14" s="1" customFormat="1" x14ac:dyDescent="0.25">
      <c r="A52" s="457"/>
      <c r="B52" s="464">
        <v>46</v>
      </c>
      <c r="C52" s="465"/>
      <c r="D52" s="122" t="s">
        <v>58</v>
      </c>
      <c r="E52" s="44" t="s">
        <v>12</v>
      </c>
      <c r="F52" s="384">
        <v>16300</v>
      </c>
      <c r="G52" s="59" t="s">
        <v>65</v>
      </c>
      <c r="H52" s="141" t="s">
        <v>59</v>
      </c>
      <c r="I52" s="279">
        <v>3</v>
      </c>
      <c r="J52" s="139"/>
      <c r="K52" s="139"/>
      <c r="L52" s="139"/>
      <c r="M52" s="49"/>
      <c r="N52" s="142"/>
    </row>
    <row r="53" spans="1:14" s="1" customFormat="1" x14ac:dyDescent="0.25">
      <c r="A53" s="457"/>
      <c r="B53" s="464">
        <v>47</v>
      </c>
      <c r="C53" s="465"/>
      <c r="D53" s="122" t="s">
        <v>58</v>
      </c>
      <c r="E53" s="44" t="s">
        <v>12</v>
      </c>
      <c r="F53" s="384">
        <v>74400</v>
      </c>
      <c r="G53" s="59" t="s">
        <v>66</v>
      </c>
      <c r="H53" s="141" t="s">
        <v>59</v>
      </c>
      <c r="I53" s="279">
        <v>2</v>
      </c>
      <c r="J53" s="139"/>
      <c r="K53" s="49"/>
      <c r="L53" s="139"/>
      <c r="M53" s="139"/>
      <c r="N53" s="142"/>
    </row>
    <row r="54" spans="1:14" s="1" customFormat="1" x14ac:dyDescent="0.25">
      <c r="A54" s="457"/>
      <c r="B54" s="464">
        <v>48</v>
      </c>
      <c r="C54" s="465"/>
      <c r="D54" s="122" t="s">
        <v>58</v>
      </c>
      <c r="E54" s="44" t="s">
        <v>12</v>
      </c>
      <c r="F54" s="384">
        <v>2300</v>
      </c>
      <c r="G54" s="59" t="s">
        <v>67</v>
      </c>
      <c r="H54" s="141" t="s">
        <v>59</v>
      </c>
      <c r="I54" s="279">
        <v>3</v>
      </c>
      <c r="J54" s="139"/>
      <c r="K54" s="130"/>
      <c r="L54" s="139"/>
      <c r="M54" s="139"/>
      <c r="N54" s="145"/>
    </row>
    <row r="55" spans="1:14" s="1" customFormat="1" x14ac:dyDescent="0.25">
      <c r="A55" s="457"/>
      <c r="B55" s="464">
        <v>49</v>
      </c>
      <c r="C55" s="465"/>
      <c r="D55" s="122" t="s">
        <v>58</v>
      </c>
      <c r="E55" s="44" t="s">
        <v>12</v>
      </c>
      <c r="F55" s="384">
        <v>53700</v>
      </c>
      <c r="G55" s="59" t="s">
        <v>68</v>
      </c>
      <c r="H55" s="141" t="s">
        <v>59</v>
      </c>
      <c r="I55" s="279">
        <v>2</v>
      </c>
      <c r="J55" s="139"/>
      <c r="K55" s="49"/>
      <c r="L55" s="139"/>
      <c r="M55" s="139"/>
      <c r="N55" s="142"/>
    </row>
    <row r="56" spans="1:14" s="1" customFormat="1" x14ac:dyDescent="0.25">
      <c r="A56" s="457"/>
      <c r="B56" s="464">
        <v>50</v>
      </c>
      <c r="C56" s="465"/>
      <c r="D56" s="122" t="s">
        <v>58</v>
      </c>
      <c r="E56" s="44" t="s">
        <v>12</v>
      </c>
      <c r="F56" s="384">
        <v>16000</v>
      </c>
      <c r="G56" s="59" t="s">
        <v>69</v>
      </c>
      <c r="H56" s="141" t="s">
        <v>59</v>
      </c>
      <c r="I56" s="279">
        <v>3</v>
      </c>
      <c r="J56" s="139"/>
      <c r="K56" s="139"/>
      <c r="L56" s="139"/>
      <c r="M56" s="139"/>
      <c r="N56" s="145"/>
    </row>
    <row r="57" spans="1:14" s="1" customFormat="1" x14ac:dyDescent="0.25">
      <c r="A57" s="457"/>
      <c r="B57" s="464">
        <v>51</v>
      </c>
      <c r="C57" s="465"/>
      <c r="D57" s="122" t="s">
        <v>58</v>
      </c>
      <c r="E57" s="44" t="s">
        <v>12</v>
      </c>
      <c r="F57" s="384">
        <v>11800</v>
      </c>
      <c r="G57" s="59" t="s">
        <v>70</v>
      </c>
      <c r="H57" s="141" t="s">
        <v>59</v>
      </c>
      <c r="I57" s="279">
        <v>3</v>
      </c>
      <c r="J57" s="139"/>
      <c r="K57" s="139"/>
      <c r="L57" s="139"/>
      <c r="M57" s="139"/>
      <c r="N57" s="145"/>
    </row>
    <row r="58" spans="1:14" s="1" customFormat="1" x14ac:dyDescent="0.25">
      <c r="A58" s="457"/>
      <c r="B58" s="464">
        <v>52</v>
      </c>
      <c r="C58" s="465"/>
      <c r="D58" s="122" t="s">
        <v>58</v>
      </c>
      <c r="E58" s="44" t="s">
        <v>12</v>
      </c>
      <c r="F58" s="384">
        <v>71000</v>
      </c>
      <c r="G58" s="59" t="s">
        <v>71</v>
      </c>
      <c r="H58" s="141" t="s">
        <v>59</v>
      </c>
      <c r="I58" s="279">
        <v>2</v>
      </c>
      <c r="J58" s="139"/>
      <c r="K58" s="139"/>
      <c r="L58" s="49"/>
      <c r="M58" s="139"/>
      <c r="N58" s="142"/>
    </row>
    <row r="59" spans="1:14" s="1" customFormat="1" x14ac:dyDescent="0.25">
      <c r="A59" s="457"/>
      <c r="B59" s="464">
        <v>53</v>
      </c>
      <c r="C59" s="465"/>
      <c r="D59" s="122" t="s">
        <v>58</v>
      </c>
      <c r="E59" s="44" t="s">
        <v>12</v>
      </c>
      <c r="F59" s="384">
        <v>3600</v>
      </c>
      <c r="G59" s="59" t="s">
        <v>72</v>
      </c>
      <c r="H59" s="141" t="s">
        <v>59</v>
      </c>
      <c r="I59" s="279">
        <v>3</v>
      </c>
      <c r="J59" s="139"/>
      <c r="K59" s="139"/>
      <c r="L59" s="139"/>
      <c r="M59" s="49"/>
      <c r="N59" s="142"/>
    </row>
    <row r="60" spans="1:14" s="1" customFormat="1" x14ac:dyDescent="0.25">
      <c r="A60" s="457"/>
      <c r="B60" s="464">
        <v>54</v>
      </c>
      <c r="C60" s="465"/>
      <c r="D60" s="122" t="s">
        <v>58</v>
      </c>
      <c r="E60" s="44" t="s">
        <v>12</v>
      </c>
      <c r="F60" s="384">
        <v>36800</v>
      </c>
      <c r="G60" s="59" t="s">
        <v>73</v>
      </c>
      <c r="H60" s="141" t="s">
        <v>59</v>
      </c>
      <c r="I60" s="279">
        <v>2</v>
      </c>
      <c r="J60" s="139"/>
      <c r="K60" s="49"/>
      <c r="L60" s="139"/>
      <c r="M60" s="139"/>
      <c r="N60" s="142"/>
    </row>
    <row r="61" spans="1:14" s="1" customFormat="1" x14ac:dyDescent="0.25">
      <c r="A61" s="457"/>
      <c r="B61" s="464">
        <v>55</v>
      </c>
      <c r="C61" s="465"/>
      <c r="D61" s="122" t="s">
        <v>83</v>
      </c>
      <c r="E61" s="44" t="s">
        <v>12</v>
      </c>
      <c r="F61" s="384">
        <v>7000</v>
      </c>
      <c r="G61" s="59" t="s">
        <v>185</v>
      </c>
      <c r="H61" s="33" t="s">
        <v>82</v>
      </c>
      <c r="I61" s="279">
        <v>2</v>
      </c>
      <c r="J61" s="137"/>
      <c r="K61" s="137"/>
      <c r="L61" s="124"/>
      <c r="M61" s="139"/>
      <c r="N61" s="142"/>
    </row>
    <row r="62" spans="1:14" s="1" customFormat="1" x14ac:dyDescent="0.25">
      <c r="A62" s="457"/>
      <c r="B62" s="464">
        <v>56</v>
      </c>
      <c r="C62" s="465"/>
      <c r="D62" s="122" t="s">
        <v>83</v>
      </c>
      <c r="E62" s="44" t="s">
        <v>12</v>
      </c>
      <c r="F62" s="384">
        <v>120600</v>
      </c>
      <c r="G62" s="59" t="s">
        <v>186</v>
      </c>
      <c r="H62" s="33" t="s">
        <v>82</v>
      </c>
      <c r="I62" s="279">
        <v>2</v>
      </c>
      <c r="J62" s="137"/>
      <c r="K62" s="137"/>
      <c r="L62" s="124"/>
      <c r="M62" s="139"/>
      <c r="N62" s="142"/>
    </row>
    <row r="63" spans="1:14" s="1" customFormat="1" x14ac:dyDescent="0.25">
      <c r="A63" s="457"/>
      <c r="B63" s="464">
        <v>57</v>
      </c>
      <c r="C63" s="465"/>
      <c r="D63" s="122" t="s">
        <v>83</v>
      </c>
      <c r="E63" s="44" t="s">
        <v>12</v>
      </c>
      <c r="F63" s="384">
        <v>65800</v>
      </c>
      <c r="G63" s="59" t="s">
        <v>187</v>
      </c>
      <c r="H63" s="33" t="s">
        <v>82</v>
      </c>
      <c r="I63" s="279">
        <v>2</v>
      </c>
      <c r="J63" s="137"/>
      <c r="K63" s="137"/>
      <c r="L63" s="124"/>
      <c r="M63" s="139"/>
      <c r="N63" s="142"/>
    </row>
    <row r="64" spans="1:14" s="1" customFormat="1" x14ac:dyDescent="0.25">
      <c r="A64" s="457"/>
      <c r="B64" s="464">
        <v>58</v>
      </c>
      <c r="C64" s="465"/>
      <c r="D64" s="122" t="s">
        <v>83</v>
      </c>
      <c r="E64" s="44" t="s">
        <v>12</v>
      </c>
      <c r="F64" s="384" t="s">
        <v>84</v>
      </c>
      <c r="G64" s="59" t="s">
        <v>188</v>
      </c>
      <c r="H64" s="33" t="s">
        <v>82</v>
      </c>
      <c r="I64" s="279">
        <v>2</v>
      </c>
      <c r="J64" s="137"/>
      <c r="K64" s="137"/>
      <c r="L64" s="124"/>
      <c r="M64" s="139"/>
      <c r="N64" s="142"/>
    </row>
    <row r="65" spans="1:14" s="1" customFormat="1" ht="30" x14ac:dyDescent="0.25">
      <c r="A65" s="457"/>
      <c r="B65" s="464">
        <v>59</v>
      </c>
      <c r="C65" s="465"/>
      <c r="D65" s="122" t="s">
        <v>83</v>
      </c>
      <c r="E65" s="44" t="s">
        <v>12</v>
      </c>
      <c r="F65" s="384">
        <v>15500</v>
      </c>
      <c r="G65" s="59" t="s">
        <v>189</v>
      </c>
      <c r="H65" s="33" t="s">
        <v>82</v>
      </c>
      <c r="I65" s="279">
        <v>2</v>
      </c>
      <c r="J65" s="137"/>
      <c r="K65" s="137"/>
      <c r="L65" s="124"/>
      <c r="M65" s="139"/>
      <c r="N65" s="142"/>
    </row>
    <row r="66" spans="1:14" s="1" customFormat="1" x14ac:dyDescent="0.25">
      <c r="A66" s="457"/>
      <c r="B66" s="464">
        <v>60</v>
      </c>
      <c r="C66" s="465"/>
      <c r="D66" s="122" t="s">
        <v>83</v>
      </c>
      <c r="E66" s="44" t="s">
        <v>12</v>
      </c>
      <c r="F66" s="384">
        <v>21500</v>
      </c>
      <c r="G66" s="59" t="s">
        <v>190</v>
      </c>
      <c r="H66" s="33" t="s">
        <v>82</v>
      </c>
      <c r="I66" s="279">
        <v>2</v>
      </c>
      <c r="J66" s="137"/>
      <c r="K66" s="137"/>
      <c r="L66" s="124"/>
      <c r="M66" s="139"/>
      <c r="N66" s="142"/>
    </row>
    <row r="67" spans="1:14" s="1" customFormat="1" x14ac:dyDescent="0.25">
      <c r="A67" s="457"/>
      <c r="B67" s="464">
        <v>61</v>
      </c>
      <c r="C67" s="465"/>
      <c r="D67" s="122" t="s">
        <v>83</v>
      </c>
      <c r="E67" s="44" t="s">
        <v>12</v>
      </c>
      <c r="F67" s="384">
        <v>79900</v>
      </c>
      <c r="G67" s="59" t="s">
        <v>191</v>
      </c>
      <c r="H67" s="33" t="s">
        <v>82</v>
      </c>
      <c r="I67" s="279">
        <v>2</v>
      </c>
      <c r="J67" s="137"/>
      <c r="K67" s="137"/>
      <c r="L67" s="124"/>
      <c r="M67" s="139"/>
      <c r="N67" s="142"/>
    </row>
    <row r="68" spans="1:14" s="1" customFormat="1" x14ac:dyDescent="0.25">
      <c r="A68" s="457"/>
      <c r="B68" s="464">
        <v>62</v>
      </c>
      <c r="C68" s="465"/>
      <c r="D68" s="122" t="s">
        <v>83</v>
      </c>
      <c r="E68" s="44" t="s">
        <v>12</v>
      </c>
      <c r="F68" s="384">
        <v>244400</v>
      </c>
      <c r="G68" s="59" t="s">
        <v>192</v>
      </c>
      <c r="H68" s="33" t="s">
        <v>82</v>
      </c>
      <c r="I68" s="279">
        <v>2</v>
      </c>
      <c r="J68" s="50"/>
      <c r="K68" s="124"/>
      <c r="L68" s="137"/>
      <c r="M68" s="139"/>
      <c r="N68" s="142"/>
    </row>
    <row r="69" spans="1:14" s="1" customFormat="1" x14ac:dyDescent="0.25">
      <c r="A69" s="457"/>
      <c r="B69" s="464">
        <v>63</v>
      </c>
      <c r="C69" s="465"/>
      <c r="D69" s="122" t="s">
        <v>83</v>
      </c>
      <c r="E69" s="44" t="s">
        <v>12</v>
      </c>
      <c r="F69" s="384">
        <v>5000</v>
      </c>
      <c r="G69" s="59" t="s">
        <v>193</v>
      </c>
      <c r="H69" s="33" t="s">
        <v>82</v>
      </c>
      <c r="I69" s="279">
        <v>2</v>
      </c>
      <c r="J69" s="50"/>
      <c r="K69" s="124"/>
      <c r="L69" s="137"/>
      <c r="M69" s="139"/>
      <c r="N69" s="142"/>
    </row>
    <row r="70" spans="1:14" ht="30" x14ac:dyDescent="0.25">
      <c r="A70" s="457"/>
      <c r="B70" s="464">
        <v>64</v>
      </c>
      <c r="C70" s="465"/>
      <c r="D70" s="122" t="s">
        <v>83</v>
      </c>
      <c r="E70" s="44" t="s">
        <v>12</v>
      </c>
      <c r="F70" s="111">
        <v>2400</v>
      </c>
      <c r="G70" s="194" t="s">
        <v>86</v>
      </c>
      <c r="H70" s="39" t="s">
        <v>82</v>
      </c>
      <c r="I70" s="25"/>
      <c r="J70" s="50"/>
      <c r="K70" s="49"/>
      <c r="L70" s="16"/>
      <c r="M70" s="124"/>
      <c r="N70" s="125"/>
    </row>
    <row r="71" spans="1:14" ht="30" x14ac:dyDescent="0.25">
      <c r="A71" s="457"/>
      <c r="B71" s="464">
        <v>65</v>
      </c>
      <c r="C71" s="465"/>
      <c r="D71" s="122" t="s">
        <v>83</v>
      </c>
      <c r="E71" s="44" t="s">
        <v>12</v>
      </c>
      <c r="F71" s="111">
        <v>2400</v>
      </c>
      <c r="G71" s="194" t="s">
        <v>87</v>
      </c>
      <c r="H71" s="39" t="s">
        <v>82</v>
      </c>
      <c r="I71" s="25"/>
      <c r="J71" s="50"/>
      <c r="K71" s="49"/>
      <c r="L71" s="16"/>
      <c r="M71" s="124"/>
      <c r="N71" s="125"/>
    </row>
    <row r="72" spans="1:14" ht="30" x14ac:dyDescent="0.25">
      <c r="A72" s="457"/>
      <c r="B72" s="464">
        <v>66</v>
      </c>
      <c r="C72" s="465"/>
      <c r="D72" s="122" t="s">
        <v>83</v>
      </c>
      <c r="E72" s="44" t="s">
        <v>12</v>
      </c>
      <c r="F72" s="111">
        <v>2400</v>
      </c>
      <c r="G72" s="194" t="s">
        <v>88</v>
      </c>
      <c r="H72" s="39" t="s">
        <v>82</v>
      </c>
      <c r="I72" s="25"/>
      <c r="J72" s="50"/>
      <c r="K72" s="49"/>
      <c r="L72" s="16"/>
      <c r="M72" s="124"/>
      <c r="N72" s="125"/>
    </row>
    <row r="73" spans="1:14" ht="30" x14ac:dyDescent="0.25">
      <c r="A73" s="457"/>
      <c r="B73" s="464">
        <v>67</v>
      </c>
      <c r="C73" s="465"/>
      <c r="D73" s="122" t="s">
        <v>83</v>
      </c>
      <c r="E73" s="44" t="s">
        <v>12</v>
      </c>
      <c r="F73" s="111">
        <v>2400</v>
      </c>
      <c r="G73" s="194" t="s">
        <v>89</v>
      </c>
      <c r="H73" s="39" t="s">
        <v>82</v>
      </c>
      <c r="I73" s="25"/>
      <c r="J73" s="50"/>
      <c r="K73" s="49"/>
      <c r="L73" s="16"/>
      <c r="M73" s="124"/>
      <c r="N73" s="125"/>
    </row>
    <row r="74" spans="1:14" s="1" customFormat="1" ht="30" x14ac:dyDescent="0.25">
      <c r="A74" s="457"/>
      <c r="B74" s="464">
        <v>68</v>
      </c>
      <c r="C74" s="465"/>
      <c r="D74" s="122" t="s">
        <v>83</v>
      </c>
      <c r="E74" s="44" t="s">
        <v>53</v>
      </c>
      <c r="F74" s="384">
        <v>81000</v>
      </c>
      <c r="G74" s="71" t="s">
        <v>202</v>
      </c>
      <c r="H74" s="33" t="s">
        <v>82</v>
      </c>
      <c r="I74" s="279">
        <v>1</v>
      </c>
      <c r="J74" s="78"/>
      <c r="K74" s="140"/>
      <c r="L74" s="140"/>
      <c r="M74" s="140"/>
      <c r="N74" s="142"/>
    </row>
    <row r="75" spans="1:14" s="1" customFormat="1" ht="30" x14ac:dyDescent="0.25">
      <c r="A75" s="457"/>
      <c r="B75" s="464">
        <v>69</v>
      </c>
      <c r="C75" s="465"/>
      <c r="D75" s="122" t="s">
        <v>83</v>
      </c>
      <c r="E75" s="44" t="s">
        <v>53</v>
      </c>
      <c r="F75" s="384">
        <v>500000</v>
      </c>
      <c r="G75" s="71" t="s">
        <v>203</v>
      </c>
      <c r="H75" s="33" t="s">
        <v>82</v>
      </c>
      <c r="I75" s="279">
        <v>1</v>
      </c>
      <c r="J75" s="78"/>
      <c r="K75" s="140"/>
      <c r="L75" s="140"/>
      <c r="M75" s="140"/>
      <c r="N75" s="142"/>
    </row>
    <row r="76" spans="1:14" s="1" customFormat="1" ht="30" x14ac:dyDescent="0.25">
      <c r="A76" s="457"/>
      <c r="B76" s="464">
        <v>70</v>
      </c>
      <c r="C76" s="465"/>
      <c r="D76" s="122" t="s">
        <v>115</v>
      </c>
      <c r="E76" s="44" t="s">
        <v>12</v>
      </c>
      <c r="F76" s="102" t="s">
        <v>103</v>
      </c>
      <c r="G76" s="83" t="s">
        <v>204</v>
      </c>
      <c r="H76" s="33" t="s">
        <v>116</v>
      </c>
      <c r="I76" s="279">
        <v>2</v>
      </c>
      <c r="J76" s="50"/>
      <c r="K76" s="140"/>
      <c r="L76" s="140"/>
      <c r="M76" s="140"/>
      <c r="N76" s="146"/>
    </row>
    <row r="77" spans="1:14" s="1" customFormat="1" ht="30" x14ac:dyDescent="0.25">
      <c r="A77" s="457"/>
      <c r="B77" s="464">
        <v>71</v>
      </c>
      <c r="C77" s="465"/>
      <c r="D77" s="122" t="s">
        <v>115</v>
      </c>
      <c r="E77" s="44" t="s">
        <v>12</v>
      </c>
      <c r="F77" s="102" t="s">
        <v>103</v>
      </c>
      <c r="G77" s="83" t="s">
        <v>205</v>
      </c>
      <c r="H77" s="33" t="s">
        <v>116</v>
      </c>
      <c r="I77" s="279">
        <v>2</v>
      </c>
      <c r="J77" s="50"/>
      <c r="K77" s="140"/>
      <c r="L77" s="140"/>
      <c r="M77" s="140"/>
      <c r="N77" s="146"/>
    </row>
    <row r="78" spans="1:14" s="1" customFormat="1" x14ac:dyDescent="0.25">
      <c r="A78" s="457"/>
      <c r="B78" s="464">
        <v>72</v>
      </c>
      <c r="C78" s="465"/>
      <c r="D78" s="122" t="s">
        <v>128</v>
      </c>
      <c r="E78" s="44" t="s">
        <v>12</v>
      </c>
      <c r="F78" s="462">
        <v>945000</v>
      </c>
      <c r="G78" s="83" t="s">
        <v>127</v>
      </c>
      <c r="H78" s="33" t="s">
        <v>99</v>
      </c>
      <c r="I78" s="279">
        <v>2</v>
      </c>
      <c r="J78" s="50"/>
      <c r="K78" s="140"/>
      <c r="L78" s="139"/>
      <c r="M78" s="139"/>
      <c r="N78" s="142"/>
    </row>
    <row r="79" spans="1:14" s="1" customFormat="1" x14ac:dyDescent="0.25">
      <c r="A79" s="457"/>
      <c r="B79" s="464">
        <v>73</v>
      </c>
      <c r="C79" s="465"/>
      <c r="D79" s="122" t="s">
        <v>128</v>
      </c>
      <c r="E79" s="44" t="s">
        <v>12</v>
      </c>
      <c r="F79" s="463"/>
      <c r="G79" s="83" t="s">
        <v>206</v>
      </c>
      <c r="H79" s="33" t="s">
        <v>99</v>
      </c>
      <c r="I79" s="279">
        <v>2</v>
      </c>
      <c r="J79" s="50"/>
      <c r="K79" s="140"/>
      <c r="L79" s="139"/>
      <c r="M79" s="139"/>
      <c r="N79" s="142"/>
    </row>
    <row r="80" spans="1:14" s="1" customFormat="1" x14ac:dyDescent="0.25">
      <c r="A80" s="457"/>
      <c r="B80" s="464">
        <v>74</v>
      </c>
      <c r="C80" s="465"/>
      <c r="D80" s="122" t="s">
        <v>128</v>
      </c>
      <c r="E80" s="44" t="s">
        <v>12</v>
      </c>
      <c r="F80" s="463"/>
      <c r="G80" s="83" t="s">
        <v>219</v>
      </c>
      <c r="H80" s="33" t="s">
        <v>99</v>
      </c>
      <c r="I80" s="279">
        <v>2</v>
      </c>
      <c r="J80" s="50"/>
      <c r="K80" s="140"/>
      <c r="L80" s="139"/>
      <c r="M80" s="139"/>
      <c r="N80" s="142"/>
    </row>
    <row r="81" spans="1:14" s="1" customFormat="1" ht="30" customHeight="1" x14ac:dyDescent="0.25">
      <c r="A81" s="457"/>
      <c r="B81" s="464">
        <v>75</v>
      </c>
      <c r="C81" s="465"/>
      <c r="D81" s="122" t="s">
        <v>94</v>
      </c>
      <c r="E81" s="44" t="s">
        <v>12</v>
      </c>
      <c r="F81" s="111">
        <v>25189</v>
      </c>
      <c r="G81" s="59" t="s">
        <v>207</v>
      </c>
      <c r="H81" s="141" t="s">
        <v>95</v>
      </c>
      <c r="I81" s="279">
        <v>2</v>
      </c>
      <c r="J81" s="49"/>
      <c r="K81" s="49"/>
      <c r="L81" s="139"/>
      <c r="M81" s="139"/>
      <c r="N81" s="142"/>
    </row>
    <row r="82" spans="1:14" s="1" customFormat="1" x14ac:dyDescent="0.25">
      <c r="A82" s="457"/>
      <c r="B82" s="464">
        <v>76</v>
      </c>
      <c r="C82" s="465"/>
      <c r="D82" s="122" t="s">
        <v>94</v>
      </c>
      <c r="E82" s="44" t="s">
        <v>12</v>
      </c>
      <c r="F82" s="111">
        <v>40818</v>
      </c>
      <c r="G82" s="59" t="s">
        <v>208</v>
      </c>
      <c r="H82" s="141" t="s">
        <v>95</v>
      </c>
      <c r="I82" s="279">
        <v>2</v>
      </c>
      <c r="J82" s="50"/>
      <c r="K82" s="49"/>
      <c r="L82" s="139"/>
      <c r="M82" s="139"/>
      <c r="N82" s="142"/>
    </row>
    <row r="83" spans="1:14" s="1" customFormat="1" ht="30" x14ac:dyDescent="0.25">
      <c r="A83" s="457"/>
      <c r="B83" s="464">
        <v>77</v>
      </c>
      <c r="C83" s="465"/>
      <c r="D83" s="122" t="s">
        <v>94</v>
      </c>
      <c r="E83" s="44" t="s">
        <v>12</v>
      </c>
      <c r="F83" s="111">
        <v>127713</v>
      </c>
      <c r="G83" s="59" t="s">
        <v>209</v>
      </c>
      <c r="H83" s="141" t="s">
        <v>95</v>
      </c>
      <c r="I83" s="279">
        <v>2</v>
      </c>
      <c r="J83" s="50"/>
      <c r="K83" s="49"/>
      <c r="L83" s="139"/>
      <c r="M83" s="139"/>
      <c r="N83" s="142"/>
    </row>
    <row r="84" spans="1:14" s="1" customFormat="1" x14ac:dyDescent="0.25">
      <c r="A84" s="457"/>
      <c r="B84" s="464">
        <v>78</v>
      </c>
      <c r="C84" s="465"/>
      <c r="D84" s="122" t="s">
        <v>94</v>
      </c>
      <c r="E84" s="44" t="s">
        <v>12</v>
      </c>
      <c r="F84" s="111">
        <v>55500</v>
      </c>
      <c r="G84" s="59" t="s">
        <v>210</v>
      </c>
      <c r="H84" s="141" t="s">
        <v>95</v>
      </c>
      <c r="I84" s="279">
        <v>2</v>
      </c>
      <c r="J84" s="50"/>
      <c r="K84" s="49"/>
      <c r="L84" s="139"/>
      <c r="M84" s="139"/>
      <c r="N84" s="142"/>
    </row>
    <row r="85" spans="1:14" s="1" customFormat="1" x14ac:dyDescent="0.25">
      <c r="A85" s="457"/>
      <c r="B85" s="464">
        <v>79</v>
      </c>
      <c r="C85" s="465"/>
      <c r="D85" s="122" t="s">
        <v>94</v>
      </c>
      <c r="E85" s="44" t="s">
        <v>12</v>
      </c>
      <c r="F85" s="111">
        <v>87148</v>
      </c>
      <c r="G85" s="59" t="s">
        <v>211</v>
      </c>
      <c r="H85" s="141" t="s">
        <v>95</v>
      </c>
      <c r="I85" s="279">
        <v>2</v>
      </c>
      <c r="J85" s="50"/>
      <c r="K85" s="49"/>
      <c r="L85" s="139"/>
      <c r="M85" s="139"/>
      <c r="N85" s="142"/>
    </row>
    <row r="86" spans="1:14" s="1" customFormat="1" ht="30" x14ac:dyDescent="0.25">
      <c r="A86" s="457"/>
      <c r="B86" s="464">
        <v>80</v>
      </c>
      <c r="C86" s="465"/>
      <c r="D86" s="122" t="s">
        <v>94</v>
      </c>
      <c r="E86" s="44" t="s">
        <v>12</v>
      </c>
      <c r="F86" s="111">
        <v>136681</v>
      </c>
      <c r="G86" s="59" t="s">
        <v>212</v>
      </c>
      <c r="H86" s="141" t="s">
        <v>95</v>
      </c>
      <c r="I86" s="279">
        <v>2</v>
      </c>
      <c r="J86" s="50"/>
      <c r="K86" s="50"/>
      <c r="L86" s="49"/>
      <c r="M86" s="139"/>
      <c r="N86" s="142"/>
    </row>
    <row r="87" spans="1:14" s="1" customFormat="1" x14ac:dyDescent="0.25">
      <c r="A87" s="457"/>
      <c r="B87" s="464">
        <v>81</v>
      </c>
      <c r="C87" s="465"/>
      <c r="D87" s="122" t="s">
        <v>94</v>
      </c>
      <c r="E87" s="44" t="s">
        <v>12</v>
      </c>
      <c r="F87" s="111">
        <v>114882</v>
      </c>
      <c r="G87" s="59" t="s">
        <v>213</v>
      </c>
      <c r="H87" s="141" t="s">
        <v>95</v>
      </c>
      <c r="I87" s="279">
        <v>2</v>
      </c>
      <c r="J87" s="49"/>
      <c r="K87" s="130"/>
      <c r="L87" s="139"/>
      <c r="M87" s="139"/>
      <c r="N87" s="142"/>
    </row>
    <row r="88" spans="1:14" s="1" customFormat="1" x14ac:dyDescent="0.25">
      <c r="A88" s="457"/>
      <c r="B88" s="464">
        <v>82</v>
      </c>
      <c r="C88" s="465"/>
      <c r="D88" s="122" t="s">
        <v>94</v>
      </c>
      <c r="E88" s="44" t="s">
        <v>12</v>
      </c>
      <c r="F88" s="111">
        <v>112378</v>
      </c>
      <c r="G88" s="59" t="s">
        <v>214</v>
      </c>
      <c r="H88" s="141" t="s">
        <v>95</v>
      </c>
      <c r="I88" s="279">
        <v>2</v>
      </c>
      <c r="J88" s="50"/>
      <c r="K88" s="49"/>
      <c r="L88" s="139"/>
      <c r="M88" s="139"/>
      <c r="N88" s="142"/>
    </row>
    <row r="89" spans="1:14" s="1" customFormat="1" x14ac:dyDescent="0.25">
      <c r="A89" s="457"/>
      <c r="B89" s="464">
        <v>83</v>
      </c>
      <c r="C89" s="465"/>
      <c r="D89" s="122" t="s">
        <v>94</v>
      </c>
      <c r="E89" s="44" t="s">
        <v>12</v>
      </c>
      <c r="F89" s="111">
        <v>61665</v>
      </c>
      <c r="G89" s="59" t="s">
        <v>215</v>
      </c>
      <c r="H89" s="141" t="s">
        <v>95</v>
      </c>
      <c r="I89" s="279">
        <v>2</v>
      </c>
      <c r="J89" s="50"/>
      <c r="K89" s="50"/>
      <c r="L89" s="49"/>
      <c r="M89" s="139"/>
      <c r="N89" s="142"/>
    </row>
    <row r="90" spans="1:14" s="1" customFormat="1" x14ac:dyDescent="0.25">
      <c r="A90" s="457"/>
      <c r="B90" s="464">
        <v>84</v>
      </c>
      <c r="C90" s="465"/>
      <c r="D90" s="122" t="s">
        <v>94</v>
      </c>
      <c r="E90" s="44" t="s">
        <v>12</v>
      </c>
      <c r="F90" s="111">
        <v>63901</v>
      </c>
      <c r="G90" s="59" t="s">
        <v>216</v>
      </c>
      <c r="H90" s="141" t="s">
        <v>95</v>
      </c>
      <c r="I90" s="279">
        <v>2</v>
      </c>
      <c r="J90" s="139"/>
      <c r="K90" s="50"/>
      <c r="L90" s="49"/>
      <c r="M90" s="139"/>
      <c r="N90" s="142"/>
    </row>
    <row r="91" spans="1:14" s="1" customFormat="1" x14ac:dyDescent="0.25">
      <c r="A91" s="457"/>
      <c r="B91" s="464">
        <v>85</v>
      </c>
      <c r="C91" s="465"/>
      <c r="D91" s="122" t="s">
        <v>94</v>
      </c>
      <c r="E91" s="44" t="s">
        <v>12</v>
      </c>
      <c r="F91" s="111">
        <v>114450</v>
      </c>
      <c r="G91" s="59" t="s">
        <v>217</v>
      </c>
      <c r="H91" s="141" t="s">
        <v>95</v>
      </c>
      <c r="I91" s="279">
        <v>2</v>
      </c>
      <c r="J91" s="139"/>
      <c r="K91" s="49"/>
      <c r="L91" s="49"/>
      <c r="M91" s="139"/>
      <c r="N91" s="142"/>
    </row>
    <row r="92" spans="1:14" s="1" customFormat="1" ht="30" x14ac:dyDescent="0.25">
      <c r="A92" s="457"/>
      <c r="B92" s="464">
        <v>86</v>
      </c>
      <c r="C92" s="465"/>
      <c r="D92" s="122" t="s">
        <v>105</v>
      </c>
      <c r="E92" s="44" t="s">
        <v>12</v>
      </c>
      <c r="F92" s="102" t="s">
        <v>103</v>
      </c>
      <c r="G92" s="59" t="s">
        <v>107</v>
      </c>
      <c r="H92" s="141" t="s">
        <v>106</v>
      </c>
      <c r="I92" s="279">
        <v>3</v>
      </c>
      <c r="J92" s="139"/>
      <c r="K92" s="130"/>
      <c r="L92" s="139"/>
      <c r="M92" s="139"/>
      <c r="N92" s="145"/>
    </row>
    <row r="93" spans="1:14" s="1" customFormat="1" x14ac:dyDescent="0.25">
      <c r="A93" s="457"/>
      <c r="B93" s="464">
        <v>87</v>
      </c>
      <c r="C93" s="465"/>
      <c r="D93" s="122" t="s">
        <v>129</v>
      </c>
      <c r="E93" s="44" t="s">
        <v>12</v>
      </c>
      <c r="F93" s="384">
        <v>1000000</v>
      </c>
      <c r="G93" s="59" t="s">
        <v>135</v>
      </c>
      <c r="H93" s="141" t="s">
        <v>90</v>
      </c>
      <c r="I93" s="279">
        <v>2</v>
      </c>
      <c r="J93" s="139"/>
      <c r="K93" s="50"/>
      <c r="L93" s="49"/>
      <c r="M93" s="139"/>
      <c r="N93" s="142"/>
    </row>
    <row r="94" spans="1:14" s="1" customFormat="1" ht="30" x14ac:dyDescent="0.25">
      <c r="A94" s="457"/>
      <c r="B94" s="464">
        <v>88</v>
      </c>
      <c r="C94" s="465"/>
      <c r="D94" s="122" t="s">
        <v>129</v>
      </c>
      <c r="E94" s="44" t="s">
        <v>12</v>
      </c>
      <c r="F94" s="384">
        <v>940000</v>
      </c>
      <c r="G94" s="59" t="s">
        <v>136</v>
      </c>
      <c r="H94" s="141" t="s">
        <v>138</v>
      </c>
      <c r="I94" s="279">
        <v>3</v>
      </c>
      <c r="J94" s="139"/>
      <c r="K94" s="50"/>
      <c r="L94" s="50"/>
      <c r="M94" s="49"/>
      <c r="N94" s="142"/>
    </row>
    <row r="95" spans="1:14" s="2" customFormat="1" ht="15.75" thickBot="1" x14ac:dyDescent="0.3">
      <c r="A95" s="458"/>
      <c r="B95" s="464">
        <v>89</v>
      </c>
      <c r="C95" s="465"/>
      <c r="D95" s="122" t="s">
        <v>129</v>
      </c>
      <c r="E95" s="44" t="s">
        <v>12</v>
      </c>
      <c r="F95" s="51">
        <v>600000</v>
      </c>
      <c r="G95" s="59" t="s">
        <v>137</v>
      </c>
      <c r="H95" s="8" t="s">
        <v>95</v>
      </c>
      <c r="I95" s="65">
        <v>3</v>
      </c>
      <c r="J95" s="15"/>
      <c r="K95" s="15"/>
      <c r="L95" s="50"/>
      <c r="M95" s="50"/>
      <c r="N95" s="145"/>
    </row>
    <row r="96" spans="1:14" ht="15.75" customHeight="1" thickTop="1" x14ac:dyDescent="0.25">
      <c r="A96" s="456" t="s">
        <v>40</v>
      </c>
      <c r="B96" s="472" t="s">
        <v>19</v>
      </c>
      <c r="C96" s="473"/>
      <c r="D96" s="473"/>
      <c r="E96" s="147"/>
      <c r="F96" s="148">
        <f>SUM(F97:F107)</f>
        <v>540000</v>
      </c>
      <c r="G96" s="46"/>
      <c r="H96" s="149"/>
      <c r="I96" s="27"/>
      <c r="J96" s="18"/>
      <c r="K96" s="147"/>
      <c r="L96" s="18"/>
      <c r="M96" s="147"/>
      <c r="N96" s="150"/>
    </row>
    <row r="97" spans="1:14" s="1" customFormat="1" ht="30" x14ac:dyDescent="0.25">
      <c r="A97" s="492"/>
      <c r="B97" s="476">
        <v>90</v>
      </c>
      <c r="C97" s="465"/>
      <c r="D97" s="61" t="s">
        <v>58</v>
      </c>
      <c r="E97" s="33" t="s">
        <v>34</v>
      </c>
      <c r="F97" s="54">
        <v>50000</v>
      </c>
      <c r="G97" s="30" t="s">
        <v>74</v>
      </c>
      <c r="H97" s="122" t="s">
        <v>59</v>
      </c>
      <c r="I97" s="278">
        <v>1</v>
      </c>
      <c r="J97" s="50"/>
      <c r="K97" s="137"/>
      <c r="L97" s="50"/>
      <c r="M97" s="139"/>
      <c r="N97" s="142"/>
    </row>
    <row r="98" spans="1:14" s="1" customFormat="1" ht="30" x14ac:dyDescent="0.25">
      <c r="A98" s="492"/>
      <c r="B98" s="476">
        <v>91</v>
      </c>
      <c r="C98" s="465"/>
      <c r="D98" s="61" t="s">
        <v>91</v>
      </c>
      <c r="E98" s="33" t="s">
        <v>34</v>
      </c>
      <c r="F98" s="54">
        <v>20000</v>
      </c>
      <c r="G98" s="30" t="s">
        <v>92</v>
      </c>
      <c r="H98" s="122" t="s">
        <v>90</v>
      </c>
      <c r="I98" s="278">
        <v>1</v>
      </c>
      <c r="J98" s="78"/>
      <c r="K98" s="140"/>
      <c r="L98" s="78"/>
      <c r="M98" s="139"/>
      <c r="N98" s="142"/>
    </row>
    <row r="99" spans="1:14" s="1" customFormat="1" ht="30" x14ac:dyDescent="0.25">
      <c r="A99" s="492"/>
      <c r="B99" s="476">
        <v>92</v>
      </c>
      <c r="C99" s="465"/>
      <c r="D99" s="61" t="s">
        <v>96</v>
      </c>
      <c r="E99" s="33" t="s">
        <v>34</v>
      </c>
      <c r="F99" s="54">
        <v>50000</v>
      </c>
      <c r="G99" s="30" t="s">
        <v>92</v>
      </c>
      <c r="H99" s="122" t="s">
        <v>97</v>
      </c>
      <c r="I99" s="278">
        <v>1</v>
      </c>
      <c r="J99" s="151"/>
      <c r="K99" s="130"/>
      <c r="L99" s="130"/>
      <c r="M99" s="152"/>
      <c r="N99" s="153"/>
    </row>
    <row r="100" spans="1:14" s="1" customFormat="1" ht="30" x14ac:dyDescent="0.25">
      <c r="A100" s="492"/>
      <c r="B100" s="476">
        <v>93</v>
      </c>
      <c r="C100" s="465"/>
      <c r="D100" s="61" t="s">
        <v>98</v>
      </c>
      <c r="E100" s="33" t="s">
        <v>34</v>
      </c>
      <c r="F100" s="54">
        <v>50000</v>
      </c>
      <c r="G100" s="30" t="s">
        <v>92</v>
      </c>
      <c r="H100" s="122" t="s">
        <v>99</v>
      </c>
      <c r="I100" s="278">
        <v>1</v>
      </c>
      <c r="J100" s="154"/>
      <c r="K100" s="130"/>
      <c r="L100" s="130"/>
      <c r="M100" s="155"/>
      <c r="N100" s="156"/>
    </row>
    <row r="101" spans="1:14" s="1" customFormat="1" ht="30" x14ac:dyDescent="0.25">
      <c r="A101" s="492"/>
      <c r="B101" s="476">
        <v>94</v>
      </c>
      <c r="C101" s="465"/>
      <c r="D101" s="61" t="s">
        <v>100</v>
      </c>
      <c r="E101" s="33" t="s">
        <v>34</v>
      </c>
      <c r="F101" s="54">
        <v>50000</v>
      </c>
      <c r="G101" s="30" t="s">
        <v>92</v>
      </c>
      <c r="H101" s="122" t="s">
        <v>101</v>
      </c>
      <c r="I101" s="278">
        <v>1</v>
      </c>
      <c r="J101" s="151"/>
      <c r="K101" s="130"/>
      <c r="L101" s="130"/>
      <c r="M101" s="152"/>
      <c r="N101" s="153"/>
    </row>
    <row r="102" spans="1:14" s="1" customFormat="1" ht="30" x14ac:dyDescent="0.25">
      <c r="A102" s="492"/>
      <c r="B102" s="476">
        <v>95</v>
      </c>
      <c r="C102" s="465"/>
      <c r="D102" s="61" t="s">
        <v>83</v>
      </c>
      <c r="E102" s="33" t="s">
        <v>34</v>
      </c>
      <c r="F102" s="54">
        <v>80000</v>
      </c>
      <c r="G102" s="30" t="s">
        <v>308</v>
      </c>
      <c r="H102" s="122" t="s">
        <v>82</v>
      </c>
      <c r="I102" s="278">
        <v>1</v>
      </c>
      <c r="J102" s="151"/>
      <c r="K102" s="157"/>
      <c r="L102" s="157"/>
      <c r="M102" s="152"/>
      <c r="N102" s="158"/>
    </row>
    <row r="103" spans="1:14" s="1" customFormat="1" ht="30" x14ac:dyDescent="0.25">
      <c r="A103" s="492"/>
      <c r="B103" s="476">
        <v>96</v>
      </c>
      <c r="C103" s="465"/>
      <c r="D103" s="61" t="s">
        <v>105</v>
      </c>
      <c r="E103" s="33" t="s">
        <v>34</v>
      </c>
      <c r="F103" s="54">
        <v>50000</v>
      </c>
      <c r="G103" s="30" t="s">
        <v>92</v>
      </c>
      <c r="H103" s="122" t="s">
        <v>106</v>
      </c>
      <c r="I103" s="278">
        <v>1</v>
      </c>
      <c r="J103" s="151"/>
      <c r="K103" s="130"/>
      <c r="L103" s="157"/>
      <c r="M103" s="155"/>
      <c r="N103" s="159"/>
    </row>
    <row r="104" spans="1:14" s="1" customFormat="1" ht="30" x14ac:dyDescent="0.25">
      <c r="A104" s="492"/>
      <c r="B104" s="476">
        <v>97</v>
      </c>
      <c r="C104" s="465"/>
      <c r="D104" s="61" t="s">
        <v>110</v>
      </c>
      <c r="E104" s="33" t="s">
        <v>34</v>
      </c>
      <c r="F104" s="54">
        <v>30000</v>
      </c>
      <c r="G104" s="30" t="s">
        <v>218</v>
      </c>
      <c r="H104" s="122" t="s">
        <v>111</v>
      </c>
      <c r="I104" s="278">
        <v>1</v>
      </c>
      <c r="J104" s="130"/>
      <c r="K104" s="157"/>
      <c r="L104" s="130"/>
      <c r="M104" s="155"/>
      <c r="N104" s="159"/>
    </row>
    <row r="105" spans="1:14" s="1" customFormat="1" ht="30" x14ac:dyDescent="0.25">
      <c r="A105" s="492"/>
      <c r="B105" s="476">
        <v>98</v>
      </c>
      <c r="C105" s="465"/>
      <c r="D105" s="61" t="s">
        <v>110</v>
      </c>
      <c r="E105" s="33" t="s">
        <v>34</v>
      </c>
      <c r="F105" s="54">
        <v>40000</v>
      </c>
      <c r="G105" s="30" t="s">
        <v>92</v>
      </c>
      <c r="H105" s="122" t="s">
        <v>111</v>
      </c>
      <c r="I105" s="278">
        <v>1</v>
      </c>
      <c r="J105" s="151"/>
      <c r="K105" s="130"/>
      <c r="L105" s="157"/>
      <c r="M105" s="157"/>
      <c r="N105" s="159"/>
    </row>
    <row r="106" spans="1:14" s="1" customFormat="1" ht="30" x14ac:dyDescent="0.25">
      <c r="A106" s="492"/>
      <c r="B106" s="476">
        <v>99</v>
      </c>
      <c r="C106" s="465"/>
      <c r="D106" s="61" t="s">
        <v>94</v>
      </c>
      <c r="E106" s="33" t="s">
        <v>34</v>
      </c>
      <c r="F106" s="54">
        <v>20000</v>
      </c>
      <c r="G106" s="30" t="s">
        <v>92</v>
      </c>
      <c r="H106" s="122" t="s">
        <v>95</v>
      </c>
      <c r="I106" s="278">
        <v>1</v>
      </c>
      <c r="J106" s="154"/>
      <c r="K106" s="155"/>
      <c r="L106" s="151"/>
      <c r="M106" s="155"/>
      <c r="N106" s="159"/>
    </row>
    <row r="107" spans="1:14" s="1" customFormat="1" ht="30.75" thickBot="1" x14ac:dyDescent="0.3">
      <c r="A107" s="493"/>
      <c r="B107" s="476">
        <v>100</v>
      </c>
      <c r="C107" s="465"/>
      <c r="D107" s="45" t="s">
        <v>44</v>
      </c>
      <c r="E107" s="33" t="s">
        <v>34</v>
      </c>
      <c r="F107" s="51">
        <v>100000</v>
      </c>
      <c r="G107" s="30" t="s">
        <v>47</v>
      </c>
      <c r="H107" s="59" t="s">
        <v>41</v>
      </c>
      <c r="I107" s="278">
        <v>1</v>
      </c>
      <c r="J107" s="155"/>
      <c r="K107" s="160"/>
      <c r="L107" s="160"/>
      <c r="M107" s="151"/>
      <c r="N107" s="159"/>
    </row>
    <row r="108" spans="1:14" ht="15.75" thickTop="1" x14ac:dyDescent="0.25">
      <c r="A108" s="456" t="s">
        <v>40</v>
      </c>
      <c r="B108" s="43" t="s">
        <v>244</v>
      </c>
      <c r="C108" s="12"/>
      <c r="D108" s="12"/>
      <c r="E108" s="147"/>
      <c r="F108" s="19">
        <f>SUM(F109:F121)</f>
        <v>7870700</v>
      </c>
      <c r="G108" s="12"/>
      <c r="H108" s="147"/>
      <c r="I108" s="26"/>
      <c r="J108" s="147"/>
      <c r="K108" s="147"/>
      <c r="L108" s="147"/>
      <c r="M108" s="147"/>
      <c r="N108" s="150"/>
    </row>
    <row r="109" spans="1:14" s="70" customFormat="1" ht="30" x14ac:dyDescent="0.25">
      <c r="A109" s="492"/>
      <c r="B109" s="464">
        <v>101</v>
      </c>
      <c r="C109" s="465"/>
      <c r="D109" s="69" t="s">
        <v>78</v>
      </c>
      <c r="E109" s="71" t="s">
        <v>76</v>
      </c>
      <c r="F109" s="72" t="s">
        <v>103</v>
      </c>
      <c r="G109" s="73" t="s">
        <v>220</v>
      </c>
      <c r="H109" s="94" t="s">
        <v>77</v>
      </c>
      <c r="I109" s="65">
        <v>3</v>
      </c>
      <c r="J109" s="50"/>
      <c r="K109" s="124"/>
      <c r="L109" s="124"/>
      <c r="M109" s="137"/>
      <c r="N109" s="138"/>
    </row>
    <row r="110" spans="1:14" s="70" customFormat="1" ht="30" x14ac:dyDescent="0.25">
      <c r="A110" s="492"/>
      <c r="B110" s="464">
        <v>102</v>
      </c>
      <c r="C110" s="465"/>
      <c r="D110" s="69" t="s">
        <v>83</v>
      </c>
      <c r="E110" s="71" t="s">
        <v>76</v>
      </c>
      <c r="F110" s="384">
        <v>122200</v>
      </c>
      <c r="G110" s="59" t="s">
        <v>221</v>
      </c>
      <c r="H110" s="94" t="s">
        <v>82</v>
      </c>
      <c r="I110" s="65">
        <v>2</v>
      </c>
      <c r="J110" s="137"/>
      <c r="K110" s="124"/>
      <c r="L110" s="124"/>
      <c r="M110" s="139"/>
      <c r="N110" s="142"/>
    </row>
    <row r="111" spans="1:14" s="70" customFormat="1" ht="30" x14ac:dyDescent="0.25">
      <c r="A111" s="492"/>
      <c r="B111" s="464">
        <v>103</v>
      </c>
      <c r="C111" s="465"/>
      <c r="D111" s="69" t="s">
        <v>83</v>
      </c>
      <c r="E111" s="71" t="s">
        <v>76</v>
      </c>
      <c r="F111" s="384">
        <v>272600</v>
      </c>
      <c r="G111" s="59" t="s">
        <v>223</v>
      </c>
      <c r="H111" s="94" t="s">
        <v>82</v>
      </c>
      <c r="I111" s="65">
        <v>2</v>
      </c>
      <c r="J111" s="137"/>
      <c r="K111" s="137"/>
      <c r="L111" s="124"/>
      <c r="M111" s="139"/>
      <c r="N111" s="142"/>
    </row>
    <row r="112" spans="1:14" s="70" customFormat="1" ht="30" x14ac:dyDescent="0.25">
      <c r="A112" s="492"/>
      <c r="B112" s="464">
        <v>104</v>
      </c>
      <c r="C112" s="465"/>
      <c r="D112" s="69" t="s">
        <v>83</v>
      </c>
      <c r="E112" s="71" t="s">
        <v>76</v>
      </c>
      <c r="F112" s="384">
        <v>220900</v>
      </c>
      <c r="G112" s="59" t="s">
        <v>222</v>
      </c>
      <c r="H112" s="94" t="s">
        <v>82</v>
      </c>
      <c r="I112" s="65">
        <v>2</v>
      </c>
      <c r="J112" s="137"/>
      <c r="K112" s="137"/>
      <c r="L112" s="124"/>
      <c r="M112" s="139"/>
      <c r="N112" s="142"/>
    </row>
    <row r="113" spans="1:14" s="70" customFormat="1" ht="30" x14ac:dyDescent="0.25">
      <c r="A113" s="492"/>
      <c r="B113" s="464">
        <v>105</v>
      </c>
      <c r="C113" s="465"/>
      <c r="D113" s="69" t="s">
        <v>83</v>
      </c>
      <c r="E113" s="71" t="s">
        <v>76</v>
      </c>
      <c r="F113" s="384">
        <v>183700</v>
      </c>
      <c r="G113" s="59" t="s">
        <v>224</v>
      </c>
      <c r="H113" s="94" t="s">
        <v>82</v>
      </c>
      <c r="I113" s="65">
        <v>2</v>
      </c>
      <c r="J113" s="137"/>
      <c r="K113" s="137"/>
      <c r="L113" s="124"/>
      <c r="M113" s="139"/>
      <c r="N113" s="142"/>
    </row>
    <row r="114" spans="1:14" s="70" customFormat="1" ht="30" x14ac:dyDescent="0.25">
      <c r="A114" s="492"/>
      <c r="B114" s="464">
        <v>106</v>
      </c>
      <c r="C114" s="465"/>
      <c r="D114" s="69" t="s">
        <v>83</v>
      </c>
      <c r="E114" s="71" t="s">
        <v>76</v>
      </c>
      <c r="F114" s="384">
        <v>211500</v>
      </c>
      <c r="G114" s="59" t="s">
        <v>225</v>
      </c>
      <c r="H114" s="94" t="s">
        <v>82</v>
      </c>
      <c r="I114" s="65">
        <v>2</v>
      </c>
      <c r="J114" s="139"/>
      <c r="K114" s="139"/>
      <c r="L114" s="137"/>
      <c r="M114" s="139"/>
      <c r="N114" s="142"/>
    </row>
    <row r="115" spans="1:14" s="70" customFormat="1" ht="30" x14ac:dyDescent="0.25">
      <c r="A115" s="492"/>
      <c r="B115" s="464">
        <v>107</v>
      </c>
      <c r="C115" s="465"/>
      <c r="D115" s="69" t="s">
        <v>83</v>
      </c>
      <c r="E115" s="71" t="s">
        <v>76</v>
      </c>
      <c r="F115" s="384">
        <v>117500</v>
      </c>
      <c r="G115" s="59" t="s">
        <v>226</v>
      </c>
      <c r="H115" s="94" t="s">
        <v>82</v>
      </c>
      <c r="I115" s="65">
        <v>2</v>
      </c>
      <c r="J115" s="50"/>
      <c r="K115" s="139"/>
      <c r="L115" s="137"/>
      <c r="M115" s="139"/>
      <c r="N115" s="142"/>
    </row>
    <row r="116" spans="1:14" s="70" customFormat="1" ht="30" x14ac:dyDescent="0.25">
      <c r="A116" s="492"/>
      <c r="B116" s="464">
        <v>108</v>
      </c>
      <c r="C116" s="465"/>
      <c r="D116" s="69" t="s">
        <v>83</v>
      </c>
      <c r="E116" s="71" t="s">
        <v>76</v>
      </c>
      <c r="F116" s="384">
        <v>112800</v>
      </c>
      <c r="G116" s="59" t="s">
        <v>227</v>
      </c>
      <c r="H116" s="94" t="s">
        <v>82</v>
      </c>
      <c r="I116" s="65">
        <v>2</v>
      </c>
      <c r="J116" s="50"/>
      <c r="K116" s="139"/>
      <c r="L116" s="139"/>
      <c r="M116" s="137"/>
      <c r="N116" s="142"/>
    </row>
    <row r="117" spans="1:14" s="70" customFormat="1" ht="30" x14ac:dyDescent="0.25">
      <c r="A117" s="492"/>
      <c r="B117" s="464">
        <v>109</v>
      </c>
      <c r="C117" s="465"/>
      <c r="D117" s="69" t="s">
        <v>83</v>
      </c>
      <c r="E117" s="71" t="s">
        <v>76</v>
      </c>
      <c r="F117" s="384">
        <v>192700</v>
      </c>
      <c r="G117" s="59" t="s">
        <v>227</v>
      </c>
      <c r="H117" s="94" t="s">
        <v>82</v>
      </c>
      <c r="I117" s="65">
        <v>2</v>
      </c>
      <c r="J117" s="50"/>
      <c r="K117" s="124"/>
      <c r="L117" s="139"/>
      <c r="M117" s="137"/>
      <c r="N117" s="142"/>
    </row>
    <row r="118" spans="1:14" s="70" customFormat="1" ht="30" x14ac:dyDescent="0.25">
      <c r="A118" s="492"/>
      <c r="B118" s="464">
        <v>110</v>
      </c>
      <c r="C118" s="465"/>
      <c r="D118" s="69" t="s">
        <v>83</v>
      </c>
      <c r="E118" s="71" t="s">
        <v>76</v>
      </c>
      <c r="F118" s="384">
        <v>36800</v>
      </c>
      <c r="G118" s="59" t="s">
        <v>228</v>
      </c>
      <c r="H118" s="94" t="s">
        <v>82</v>
      </c>
      <c r="I118" s="65">
        <v>2</v>
      </c>
      <c r="J118" s="137"/>
      <c r="K118" s="124"/>
      <c r="L118" s="124"/>
      <c r="M118" s="139"/>
      <c r="N118" s="142"/>
    </row>
    <row r="119" spans="1:14" s="70" customFormat="1" ht="30" x14ac:dyDescent="0.25">
      <c r="A119" s="492"/>
      <c r="B119" s="464">
        <v>111</v>
      </c>
      <c r="C119" s="465"/>
      <c r="D119" s="120" t="s">
        <v>129</v>
      </c>
      <c r="E119" s="71" t="s">
        <v>76</v>
      </c>
      <c r="F119" s="51">
        <v>400000</v>
      </c>
      <c r="G119" s="59" t="s">
        <v>130</v>
      </c>
      <c r="H119" s="94" t="s">
        <v>116</v>
      </c>
      <c r="I119" s="65">
        <v>2</v>
      </c>
      <c r="J119" s="50"/>
      <c r="K119" s="124"/>
      <c r="L119" s="137"/>
      <c r="M119" s="271"/>
      <c r="N119" s="142"/>
    </row>
    <row r="120" spans="1:14" s="70" customFormat="1" ht="30" x14ac:dyDescent="0.25">
      <c r="A120" s="492"/>
      <c r="B120" s="464">
        <v>112</v>
      </c>
      <c r="C120" s="465"/>
      <c r="D120" s="120" t="s">
        <v>129</v>
      </c>
      <c r="E120" s="271"/>
      <c r="F120" s="51">
        <v>3500000</v>
      </c>
      <c r="G120" s="59" t="s">
        <v>131</v>
      </c>
      <c r="H120" s="94" t="s">
        <v>132</v>
      </c>
      <c r="I120" s="65">
        <v>2</v>
      </c>
      <c r="J120" s="50"/>
      <c r="K120" s="140"/>
      <c r="L120" s="140"/>
      <c r="M120" s="137"/>
      <c r="N120" s="138"/>
    </row>
    <row r="121" spans="1:14" s="70" customFormat="1" ht="30.75" thickBot="1" x14ac:dyDescent="0.3">
      <c r="A121" s="493"/>
      <c r="B121" s="464">
        <v>113</v>
      </c>
      <c r="C121" s="465"/>
      <c r="D121" s="120" t="s">
        <v>129</v>
      </c>
      <c r="E121" s="71" t="s">
        <v>76</v>
      </c>
      <c r="F121" s="51">
        <v>2500000</v>
      </c>
      <c r="G121" s="73" t="s">
        <v>139</v>
      </c>
      <c r="H121" s="94" t="s">
        <v>82</v>
      </c>
      <c r="I121" s="65">
        <v>2</v>
      </c>
      <c r="J121" s="78"/>
      <c r="K121" s="124"/>
      <c r="L121" s="124"/>
      <c r="M121" s="139"/>
      <c r="N121" s="142"/>
    </row>
    <row r="122" spans="1:14" ht="17.45" customHeight="1" thickTop="1" x14ac:dyDescent="0.25">
      <c r="A122" s="474" t="s">
        <v>40</v>
      </c>
      <c r="B122" s="43" t="s">
        <v>23</v>
      </c>
      <c r="C122" s="12"/>
      <c r="D122" s="12"/>
      <c r="E122" s="19"/>
      <c r="F122" s="19">
        <f>SUM(F123:F129)</f>
        <v>200000</v>
      </c>
      <c r="G122" s="12"/>
      <c r="H122" s="14"/>
      <c r="I122" s="26"/>
      <c r="J122" s="147"/>
      <c r="K122" s="147"/>
      <c r="L122" s="147"/>
      <c r="M122" s="147"/>
      <c r="N122" s="150"/>
    </row>
    <row r="123" spans="1:14" s="35" customFormat="1" x14ac:dyDescent="0.25">
      <c r="A123" s="475"/>
      <c r="B123" s="477">
        <v>114</v>
      </c>
      <c r="C123" s="465"/>
      <c r="D123" s="44" t="s">
        <v>78</v>
      </c>
      <c r="E123" s="71" t="s">
        <v>36</v>
      </c>
      <c r="F123" s="51">
        <v>30000</v>
      </c>
      <c r="G123" s="75" t="s">
        <v>39</v>
      </c>
      <c r="H123" s="97" t="s">
        <v>77</v>
      </c>
      <c r="I123" s="38">
        <v>3</v>
      </c>
      <c r="J123" s="37"/>
      <c r="K123" s="74"/>
      <c r="L123" s="74"/>
      <c r="M123" s="74"/>
      <c r="N123" s="76"/>
    </row>
    <row r="124" spans="1:14" s="35" customFormat="1" x14ac:dyDescent="0.25">
      <c r="A124" s="475"/>
      <c r="B124" s="477">
        <v>115</v>
      </c>
      <c r="C124" s="465"/>
      <c r="D124" s="44" t="s">
        <v>91</v>
      </c>
      <c r="E124" s="71" t="s">
        <v>36</v>
      </c>
      <c r="F124" s="51">
        <v>20000</v>
      </c>
      <c r="G124" s="75" t="s">
        <v>39</v>
      </c>
      <c r="H124" s="97" t="s">
        <v>90</v>
      </c>
      <c r="I124" s="38">
        <v>3</v>
      </c>
      <c r="J124" s="37"/>
      <c r="K124" s="74"/>
      <c r="L124" s="74"/>
      <c r="M124" s="74"/>
      <c r="N124" s="76"/>
    </row>
    <row r="125" spans="1:14" s="35" customFormat="1" ht="30" x14ac:dyDescent="0.25">
      <c r="A125" s="475"/>
      <c r="B125" s="478">
        <v>116</v>
      </c>
      <c r="C125" s="467"/>
      <c r="D125" s="393" t="s">
        <v>94</v>
      </c>
      <c r="E125" s="394" t="s">
        <v>307</v>
      </c>
      <c r="F125" s="395">
        <v>30000</v>
      </c>
      <c r="G125" s="396" t="s">
        <v>39</v>
      </c>
      <c r="H125" s="397" t="s">
        <v>95</v>
      </c>
      <c r="I125" s="38">
        <v>3</v>
      </c>
      <c r="J125" s="37"/>
      <c r="K125" s="74"/>
      <c r="L125" s="74"/>
      <c r="M125" s="74"/>
      <c r="N125" s="76"/>
    </row>
    <row r="126" spans="1:14" s="35" customFormat="1" x14ac:dyDescent="0.25">
      <c r="A126" s="475"/>
      <c r="B126" s="477">
        <v>117</v>
      </c>
      <c r="C126" s="465"/>
      <c r="D126" s="44" t="s">
        <v>96</v>
      </c>
      <c r="E126" s="71" t="s">
        <v>36</v>
      </c>
      <c r="F126" s="51">
        <v>30000</v>
      </c>
      <c r="G126" s="75" t="s">
        <v>39</v>
      </c>
      <c r="H126" s="97" t="s">
        <v>97</v>
      </c>
      <c r="I126" s="38">
        <v>3</v>
      </c>
      <c r="J126" s="37"/>
      <c r="K126" s="74"/>
      <c r="L126" s="74"/>
      <c r="M126" s="79"/>
      <c r="N126" s="80"/>
    </row>
    <row r="127" spans="1:14" s="35" customFormat="1" x14ac:dyDescent="0.25">
      <c r="A127" s="475"/>
      <c r="B127" s="477">
        <v>118</v>
      </c>
      <c r="C127" s="465"/>
      <c r="D127" s="44" t="s">
        <v>110</v>
      </c>
      <c r="E127" s="71" t="s">
        <v>36</v>
      </c>
      <c r="F127" s="51">
        <v>30000</v>
      </c>
      <c r="G127" s="75" t="s">
        <v>39</v>
      </c>
      <c r="H127" s="97" t="s">
        <v>111</v>
      </c>
      <c r="I127" s="38">
        <v>3</v>
      </c>
      <c r="J127" s="37"/>
      <c r="K127" s="74"/>
      <c r="L127" s="74"/>
      <c r="M127" s="79"/>
      <c r="N127" s="80"/>
    </row>
    <row r="128" spans="1:14" s="35" customFormat="1" x14ac:dyDescent="0.25">
      <c r="A128" s="475"/>
      <c r="B128" s="477">
        <v>119</v>
      </c>
      <c r="C128" s="465"/>
      <c r="D128" s="44" t="s">
        <v>115</v>
      </c>
      <c r="E128" s="71" t="s">
        <v>36</v>
      </c>
      <c r="F128" s="51">
        <v>30000</v>
      </c>
      <c r="G128" s="75" t="s">
        <v>39</v>
      </c>
      <c r="H128" s="97" t="s">
        <v>116</v>
      </c>
      <c r="I128" s="38">
        <v>3</v>
      </c>
      <c r="J128" s="37"/>
      <c r="K128" s="74"/>
      <c r="L128" s="74"/>
      <c r="M128" s="79"/>
      <c r="N128" s="80"/>
    </row>
    <row r="129" spans="1:14" s="35" customFormat="1" ht="30.75" thickBot="1" x14ac:dyDescent="0.3">
      <c r="A129" s="475"/>
      <c r="B129" s="478">
        <v>120</v>
      </c>
      <c r="C129" s="467"/>
      <c r="D129" s="393" t="s">
        <v>105</v>
      </c>
      <c r="E129" s="394" t="s">
        <v>307</v>
      </c>
      <c r="F129" s="395">
        <v>30000</v>
      </c>
      <c r="G129" s="396" t="s">
        <v>39</v>
      </c>
      <c r="H129" s="397" t="s">
        <v>106</v>
      </c>
      <c r="I129" s="38">
        <v>3</v>
      </c>
      <c r="J129" s="37"/>
      <c r="K129" s="74"/>
      <c r="L129" s="74"/>
      <c r="M129" s="74"/>
      <c r="N129" s="80"/>
    </row>
    <row r="130" spans="1:14" s="4" customFormat="1" ht="15.75" thickTop="1" x14ac:dyDescent="0.25">
      <c r="A130" s="470" t="s">
        <v>40</v>
      </c>
      <c r="B130" s="43" t="s">
        <v>21</v>
      </c>
      <c r="C130" s="12"/>
      <c r="D130" s="12"/>
      <c r="E130" s="19"/>
      <c r="F130" s="19">
        <f>SUM(F131)</f>
        <v>780000</v>
      </c>
      <c r="G130" s="12"/>
      <c r="H130" s="14"/>
      <c r="I130" s="26"/>
      <c r="J130" s="161"/>
      <c r="K130" s="161"/>
      <c r="L130" s="161"/>
      <c r="M130" s="161"/>
      <c r="N130" s="162"/>
    </row>
    <row r="131" spans="1:14" ht="38.85" customHeight="1" thickBot="1" x14ac:dyDescent="0.3">
      <c r="A131" s="471"/>
      <c r="B131" s="460">
        <v>121</v>
      </c>
      <c r="C131" s="461"/>
      <c r="D131" s="40" t="s">
        <v>129</v>
      </c>
      <c r="E131" s="90" t="s">
        <v>5</v>
      </c>
      <c r="F131" s="112">
        <v>780000</v>
      </c>
      <c r="G131" s="82" t="s">
        <v>35</v>
      </c>
      <c r="H131" s="110" t="s">
        <v>230</v>
      </c>
      <c r="I131" s="274">
        <v>1</v>
      </c>
      <c r="J131" s="163"/>
      <c r="K131" s="163"/>
      <c r="L131" s="163"/>
      <c r="M131" s="163"/>
      <c r="N131" s="91"/>
    </row>
    <row r="132" spans="1:14" s="121" customFormat="1" ht="15.75" thickTop="1" x14ac:dyDescent="0.25">
      <c r="A132" s="456" t="s">
        <v>40</v>
      </c>
      <c r="B132" s="57" t="s">
        <v>234</v>
      </c>
      <c r="C132" s="58"/>
      <c r="D132" s="58"/>
      <c r="E132" s="58"/>
      <c r="F132" s="60">
        <f>SUM(F133:F135)</f>
        <v>330000</v>
      </c>
      <c r="G132" s="55"/>
      <c r="H132" s="56"/>
      <c r="I132" s="17"/>
      <c r="J132" s="18"/>
      <c r="K132" s="18"/>
      <c r="L132" s="147"/>
      <c r="M132" s="147"/>
      <c r="N132" s="150"/>
    </row>
    <row r="133" spans="1:14" s="121" customFormat="1" ht="30" x14ac:dyDescent="0.25">
      <c r="A133" s="457"/>
      <c r="B133" s="459">
        <v>122</v>
      </c>
      <c r="C133" s="445"/>
      <c r="D133" s="53" t="s">
        <v>105</v>
      </c>
      <c r="E133" s="53" t="s">
        <v>235</v>
      </c>
      <c r="F133" s="384" t="s">
        <v>103</v>
      </c>
      <c r="G133" s="71" t="s">
        <v>109</v>
      </c>
      <c r="H133" s="98" t="s">
        <v>106</v>
      </c>
      <c r="I133" s="81">
        <v>1</v>
      </c>
      <c r="J133" s="50"/>
      <c r="K133" s="78"/>
      <c r="L133" s="139"/>
      <c r="M133" s="139"/>
      <c r="N133" s="142"/>
    </row>
    <row r="134" spans="1:14" s="121" customFormat="1" ht="90" x14ac:dyDescent="0.25">
      <c r="A134" s="457"/>
      <c r="B134" s="459">
        <v>123</v>
      </c>
      <c r="C134" s="445"/>
      <c r="D134" s="53" t="s">
        <v>129</v>
      </c>
      <c r="E134" s="53" t="s">
        <v>235</v>
      </c>
      <c r="F134" s="384">
        <v>300000</v>
      </c>
      <c r="G134" s="93" t="s">
        <v>142</v>
      </c>
      <c r="H134" s="199" t="s">
        <v>231</v>
      </c>
      <c r="I134" s="81">
        <v>1</v>
      </c>
      <c r="J134" s="78"/>
      <c r="K134" s="78"/>
      <c r="L134" s="78"/>
      <c r="M134" s="78"/>
      <c r="N134" s="104"/>
    </row>
    <row r="135" spans="1:14" s="130" customFormat="1" ht="15.75" thickBot="1" x14ac:dyDescent="0.3">
      <c r="A135" s="458"/>
      <c r="B135" s="459">
        <v>124</v>
      </c>
      <c r="C135" s="445"/>
      <c r="D135" s="59" t="s">
        <v>44</v>
      </c>
      <c r="E135" s="53" t="s">
        <v>235</v>
      </c>
      <c r="F135" s="54">
        <v>30000</v>
      </c>
      <c r="G135" s="59" t="s">
        <v>57</v>
      </c>
      <c r="H135" s="62" t="s">
        <v>41</v>
      </c>
      <c r="I135" s="63">
        <v>1</v>
      </c>
      <c r="J135" s="167"/>
      <c r="K135" s="168"/>
      <c r="L135" s="168"/>
      <c r="M135" s="168"/>
      <c r="N135" s="91"/>
    </row>
    <row r="136" spans="1:14" s="11" customFormat="1" ht="17.25" thickTop="1" thickBot="1" x14ac:dyDescent="0.3">
      <c r="A136" s="468" t="s">
        <v>38</v>
      </c>
      <c r="B136" s="469"/>
      <c r="C136" s="469"/>
      <c r="D136" s="469"/>
      <c r="E136" s="469"/>
      <c r="F136" s="164">
        <f>SUM(F132,F130,F122,F108,F5,F96,F22)</f>
        <v>24699378</v>
      </c>
      <c r="G136" s="165"/>
      <c r="H136" s="166"/>
      <c r="I136" s="28"/>
      <c r="J136" s="166"/>
      <c r="K136" s="166"/>
      <c r="L136" s="166"/>
      <c r="M136" s="166"/>
      <c r="N136" s="166"/>
    </row>
    <row r="137" spans="1:14" ht="15.75" thickTop="1" x14ac:dyDescent="0.25">
      <c r="I137" s="103"/>
    </row>
    <row r="138" spans="1:14" ht="15.75" thickBot="1" x14ac:dyDescent="0.3">
      <c r="I138" s="103"/>
    </row>
    <row r="139" spans="1:14" x14ac:dyDescent="0.25">
      <c r="D139" s="454" t="s">
        <v>238</v>
      </c>
      <c r="E139" s="455"/>
    </row>
    <row r="140" spans="1:14" x14ac:dyDescent="0.25">
      <c r="D140" s="261" t="s">
        <v>243</v>
      </c>
      <c r="E140" s="262" t="s">
        <v>242</v>
      </c>
    </row>
    <row r="141" spans="1:14" ht="30" x14ac:dyDescent="0.25">
      <c r="D141" s="263" t="s">
        <v>241</v>
      </c>
      <c r="E141" s="264" t="s">
        <v>239</v>
      </c>
    </row>
    <row r="142" spans="1:14" ht="15.75" thickBot="1" x14ac:dyDescent="0.3">
      <c r="D142" s="265" t="s">
        <v>103</v>
      </c>
      <c r="E142" s="266" t="s">
        <v>240</v>
      </c>
    </row>
  </sheetData>
  <mergeCells count="148">
    <mergeCell ref="A22:A95"/>
    <mergeCell ref="B127:C127"/>
    <mergeCell ref="B117:C117"/>
    <mergeCell ref="B118:C118"/>
    <mergeCell ref="B119:C119"/>
    <mergeCell ref="B120:C120"/>
    <mergeCell ref="B121:C121"/>
    <mergeCell ref="A96:A107"/>
    <mergeCell ref="A108:A121"/>
    <mergeCell ref="B70:C70"/>
    <mergeCell ref="B71:C71"/>
    <mergeCell ref="B72:C72"/>
    <mergeCell ref="B73:C73"/>
    <mergeCell ref="B95:C95"/>
    <mergeCell ref="B97:C97"/>
    <mergeCell ref="B98:C98"/>
    <mergeCell ref="B99:C99"/>
    <mergeCell ref="B100:C100"/>
    <mergeCell ref="B123:C123"/>
    <mergeCell ref="B124:C124"/>
    <mergeCell ref="B125:C125"/>
    <mergeCell ref="B126:C126"/>
    <mergeCell ref="B91:C91"/>
    <mergeCell ref="B92:C92"/>
    <mergeCell ref="B90:C90"/>
    <mergeCell ref="B68:C68"/>
    <mergeCell ref="B69:C69"/>
    <mergeCell ref="B74:C74"/>
    <mergeCell ref="B93:C93"/>
    <mergeCell ref="B94:C94"/>
    <mergeCell ref="B85:C85"/>
    <mergeCell ref="B86:C86"/>
    <mergeCell ref="B87:C87"/>
    <mergeCell ref="B88:C88"/>
    <mergeCell ref="B89:C89"/>
    <mergeCell ref="B82:C82"/>
    <mergeCell ref="B83:C83"/>
    <mergeCell ref="B84:C84"/>
    <mergeCell ref="B62:C62"/>
    <mergeCell ref="B63:C63"/>
    <mergeCell ref="B64:C64"/>
    <mergeCell ref="B65:C65"/>
    <mergeCell ref="B80:C80"/>
    <mergeCell ref="B81:C81"/>
    <mergeCell ref="B60:C60"/>
    <mergeCell ref="B61:C61"/>
    <mergeCell ref="B52:C52"/>
    <mergeCell ref="B53:C53"/>
    <mergeCell ref="B54:C54"/>
    <mergeCell ref="B55:C55"/>
    <mergeCell ref="B56:C56"/>
    <mergeCell ref="B66:C66"/>
    <mergeCell ref="B67:C67"/>
    <mergeCell ref="B75:C75"/>
    <mergeCell ref="B76:C76"/>
    <mergeCell ref="B77:C77"/>
    <mergeCell ref="B78:C78"/>
    <mergeCell ref="B79:C79"/>
    <mergeCell ref="B51:C51"/>
    <mergeCell ref="B43:C43"/>
    <mergeCell ref="B44:C44"/>
    <mergeCell ref="B45:C45"/>
    <mergeCell ref="B46:C46"/>
    <mergeCell ref="B47:C47"/>
    <mergeCell ref="B57:C57"/>
    <mergeCell ref="B58:C58"/>
    <mergeCell ref="B59:C59"/>
    <mergeCell ref="B42:C42"/>
    <mergeCell ref="B33:C33"/>
    <mergeCell ref="B34:C34"/>
    <mergeCell ref="B35:C35"/>
    <mergeCell ref="B36:C36"/>
    <mergeCell ref="B37:C37"/>
    <mergeCell ref="B48:C48"/>
    <mergeCell ref="B49:C49"/>
    <mergeCell ref="B50:C50"/>
    <mergeCell ref="B23:C23"/>
    <mergeCell ref="B24:C24"/>
    <mergeCell ref="B25:C25"/>
    <mergeCell ref="B26:C26"/>
    <mergeCell ref="B27:C27"/>
    <mergeCell ref="B38:C38"/>
    <mergeCell ref="B39:C39"/>
    <mergeCell ref="B40:C40"/>
    <mergeCell ref="B41:C41"/>
    <mergeCell ref="B28:C28"/>
    <mergeCell ref="B29:C29"/>
    <mergeCell ref="B30:C30"/>
    <mergeCell ref="B31:C31"/>
    <mergeCell ref="B32:C32"/>
    <mergeCell ref="A1:N2"/>
    <mergeCell ref="E3:E4"/>
    <mergeCell ref="G3:G4"/>
    <mergeCell ref="H3:H4"/>
    <mergeCell ref="J3:J4"/>
    <mergeCell ref="N3:N4"/>
    <mergeCell ref="M3:M4"/>
    <mergeCell ref="A3:D3"/>
    <mergeCell ref="K3:K4"/>
    <mergeCell ref="L3:L4"/>
    <mergeCell ref="F3:F4"/>
    <mergeCell ref="I3:I4"/>
    <mergeCell ref="B4:C4"/>
    <mergeCell ref="A136:E136"/>
    <mergeCell ref="A130:A131"/>
    <mergeCell ref="B96:D96"/>
    <mergeCell ref="A122:A129"/>
    <mergeCell ref="B101:C101"/>
    <mergeCell ref="B102:C102"/>
    <mergeCell ref="B103:C103"/>
    <mergeCell ref="B104:C104"/>
    <mergeCell ref="B105:C105"/>
    <mergeCell ref="B106:C106"/>
    <mergeCell ref="B107:C107"/>
    <mergeCell ref="B109:C109"/>
    <mergeCell ref="B110:C110"/>
    <mergeCell ref="B111:C111"/>
    <mergeCell ref="B112:C112"/>
    <mergeCell ref="B113:C113"/>
    <mergeCell ref="B114:C114"/>
    <mergeCell ref="B115:C115"/>
    <mergeCell ref="B116:C116"/>
    <mergeCell ref="B128:C128"/>
    <mergeCell ref="B129:C129"/>
    <mergeCell ref="D139:E139"/>
    <mergeCell ref="A5:A21"/>
    <mergeCell ref="B133:C133"/>
    <mergeCell ref="B134:C134"/>
    <mergeCell ref="B135:C135"/>
    <mergeCell ref="A132:A135"/>
    <mergeCell ref="B131:C131"/>
    <mergeCell ref="F78:F80"/>
    <mergeCell ref="B6:C6"/>
    <mergeCell ref="B7:C7"/>
    <mergeCell ref="B8:C8"/>
    <mergeCell ref="B9:C9"/>
    <mergeCell ref="B10:C10"/>
    <mergeCell ref="B11:C11"/>
    <mergeCell ref="B12:C12"/>
    <mergeCell ref="B13:C13"/>
    <mergeCell ref="B14:C14"/>
    <mergeCell ref="B15:C15"/>
    <mergeCell ref="B16:C16"/>
    <mergeCell ref="B17:C17"/>
    <mergeCell ref="B18:C18"/>
    <mergeCell ref="B19:C19"/>
    <mergeCell ref="B20:C20"/>
    <mergeCell ref="B21:C21"/>
  </mergeCells>
  <pageMargins left="0.70866141732283472" right="0.70866141732283472" top="0.74803149606299213" bottom="0.74803149606299213" header="0.31496062992125984" footer="0.31496062992125984"/>
  <pageSetup paperSize="8" scale="81" fitToHeight="0" orientation="landscape" horizontalDpi="300" verticalDpi="300"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143"/>
  <sheetViews>
    <sheetView zoomScale="85" zoomScaleNormal="85" workbookViewId="0">
      <selection activeCell="F12" sqref="F12"/>
    </sheetView>
  </sheetViews>
  <sheetFormatPr baseColWidth="10" defaultColWidth="9" defaultRowHeight="15" x14ac:dyDescent="0.25"/>
  <cols>
    <col min="1" max="1" width="9" style="271"/>
    <col min="2" max="2" width="3.5703125" style="276" customWidth="1"/>
    <col min="3" max="3" width="3.85546875" style="271" customWidth="1"/>
    <col min="4" max="4" width="2.42578125" style="271" customWidth="1"/>
    <col min="5" max="5" width="21.7109375" style="271" customWidth="1"/>
    <col min="6" max="6" width="54.5703125" style="275" customWidth="1"/>
    <col min="7" max="7" width="13.7109375" style="275" bestFit="1" customWidth="1"/>
    <col min="8" max="8" width="13.7109375" style="271" bestFit="1" customWidth="1"/>
    <col min="9" max="9" width="22.85546875" style="275" customWidth="1"/>
    <col min="10" max="10" width="28.7109375" style="271" customWidth="1"/>
    <col min="11" max="11" width="7.42578125" style="273" bestFit="1" customWidth="1"/>
    <col min="12" max="16" width="5.140625" style="273" bestFit="1" customWidth="1"/>
    <col min="17" max="16384" width="9" style="271"/>
  </cols>
  <sheetData>
    <row r="1" spans="1:16" ht="15" customHeight="1" x14ac:dyDescent="0.25">
      <c r="A1" s="499" t="s">
        <v>145</v>
      </c>
      <c r="B1" s="500"/>
      <c r="C1" s="500"/>
      <c r="D1" s="500"/>
      <c r="E1" s="500"/>
      <c r="F1" s="500"/>
      <c r="G1" s="500"/>
      <c r="H1" s="500"/>
      <c r="I1" s="500"/>
      <c r="J1" s="500"/>
      <c r="K1" s="500"/>
      <c r="L1" s="500"/>
      <c r="M1" s="500"/>
      <c r="N1" s="500"/>
      <c r="O1" s="500"/>
      <c r="P1" s="501"/>
    </row>
    <row r="2" spans="1:16" ht="14.25" customHeight="1" x14ac:dyDescent="0.25">
      <c r="A2" s="502"/>
      <c r="B2" s="503"/>
      <c r="C2" s="503"/>
      <c r="D2" s="503"/>
      <c r="E2" s="503"/>
      <c r="F2" s="503"/>
      <c r="G2" s="503"/>
      <c r="H2" s="503"/>
      <c r="I2" s="503"/>
      <c r="J2" s="503"/>
      <c r="K2" s="503"/>
      <c r="L2" s="503"/>
      <c r="M2" s="503"/>
      <c r="N2" s="503"/>
      <c r="O2" s="503"/>
      <c r="P2" s="504"/>
    </row>
    <row r="3" spans="1:16" x14ac:dyDescent="0.25">
      <c r="A3" s="510" t="s">
        <v>0</v>
      </c>
      <c r="B3" s="511"/>
      <c r="C3" s="511"/>
      <c r="D3" s="511"/>
      <c r="E3" s="522" t="s">
        <v>37</v>
      </c>
      <c r="F3" s="488" t="s">
        <v>1</v>
      </c>
      <c r="G3" s="507" t="s">
        <v>27</v>
      </c>
      <c r="H3" s="485" t="s">
        <v>2</v>
      </c>
      <c r="I3" s="485" t="s">
        <v>7</v>
      </c>
      <c r="J3" s="485" t="s">
        <v>8</v>
      </c>
      <c r="K3" s="485" t="s">
        <v>32</v>
      </c>
      <c r="L3" s="485">
        <v>2014</v>
      </c>
      <c r="M3" s="485">
        <v>2015</v>
      </c>
      <c r="N3" s="485">
        <v>2016</v>
      </c>
      <c r="O3" s="485">
        <v>2017</v>
      </c>
      <c r="P3" s="520">
        <v>2018</v>
      </c>
    </row>
    <row r="4" spans="1:16" ht="28.5" customHeight="1" thickBot="1" x14ac:dyDescent="0.3">
      <c r="A4" s="322" t="s">
        <v>237</v>
      </c>
      <c r="B4" s="323" t="s">
        <v>150</v>
      </c>
      <c r="C4" s="508" t="s">
        <v>150</v>
      </c>
      <c r="D4" s="509"/>
      <c r="E4" s="523"/>
      <c r="F4" s="506"/>
      <c r="G4" s="508"/>
      <c r="H4" s="505"/>
      <c r="I4" s="505"/>
      <c r="J4" s="505"/>
      <c r="K4" s="505"/>
      <c r="L4" s="505"/>
      <c r="M4" s="505"/>
      <c r="N4" s="505"/>
      <c r="O4" s="505"/>
      <c r="P4" s="521"/>
    </row>
    <row r="5" spans="1:16" ht="15" customHeight="1" x14ac:dyDescent="0.25">
      <c r="A5" s="497" t="s">
        <v>169</v>
      </c>
      <c r="B5" s="524" t="s">
        <v>14</v>
      </c>
      <c r="C5" s="525"/>
      <c r="D5" s="525"/>
      <c r="E5" s="525"/>
      <c r="F5" s="525"/>
      <c r="G5" s="109">
        <f>SUM(G6:G9)</f>
        <v>1680000</v>
      </c>
      <c r="H5" s="109"/>
      <c r="I5" s="318"/>
      <c r="J5" s="319"/>
      <c r="K5" s="319"/>
      <c r="L5" s="320"/>
      <c r="M5" s="320"/>
      <c r="N5" s="320"/>
      <c r="O5" s="320"/>
      <c r="P5" s="321"/>
    </row>
    <row r="6" spans="1:16" ht="60" x14ac:dyDescent="0.25">
      <c r="A6" s="497"/>
      <c r="B6" s="517">
        <v>125</v>
      </c>
      <c r="C6" s="513"/>
      <c r="D6" s="513"/>
      <c r="E6" s="118" t="s">
        <v>129</v>
      </c>
      <c r="F6" s="71" t="s">
        <v>161</v>
      </c>
      <c r="G6" s="116">
        <v>60000</v>
      </c>
      <c r="H6" s="169"/>
      <c r="I6" s="114" t="s">
        <v>149</v>
      </c>
      <c r="J6" s="115" t="s">
        <v>148</v>
      </c>
      <c r="K6" s="101">
        <v>2</v>
      </c>
      <c r="L6" s="87"/>
      <c r="M6" s="87"/>
      <c r="N6" s="87"/>
      <c r="O6" s="87"/>
      <c r="P6" s="170"/>
    </row>
    <row r="7" spans="1:16" x14ac:dyDescent="0.25">
      <c r="A7" s="497"/>
      <c r="B7" s="517">
        <v>126</v>
      </c>
      <c r="C7" s="513"/>
      <c r="D7" s="513"/>
      <c r="E7" s="118" t="s">
        <v>129</v>
      </c>
      <c r="F7" s="71" t="s">
        <v>163</v>
      </c>
      <c r="G7" s="116">
        <v>20000</v>
      </c>
      <c r="H7" s="169"/>
      <c r="I7" s="114" t="s">
        <v>149</v>
      </c>
      <c r="J7" s="115" t="s">
        <v>148</v>
      </c>
      <c r="K7" s="101">
        <v>3</v>
      </c>
      <c r="L7" s="87"/>
      <c r="M7" s="87"/>
      <c r="N7" s="87"/>
      <c r="O7" s="87"/>
      <c r="P7" s="170"/>
    </row>
    <row r="8" spans="1:16" x14ac:dyDescent="0.25">
      <c r="A8" s="497"/>
      <c r="B8" s="517">
        <v>127</v>
      </c>
      <c r="C8" s="513"/>
      <c r="D8" s="513"/>
      <c r="E8" s="61" t="s">
        <v>129</v>
      </c>
      <c r="F8" s="59" t="s">
        <v>162</v>
      </c>
      <c r="G8" s="116">
        <v>1600000</v>
      </c>
      <c r="H8" s="169"/>
      <c r="I8" s="114" t="s">
        <v>149</v>
      </c>
      <c r="J8" s="115" t="s">
        <v>148</v>
      </c>
      <c r="K8" s="101">
        <v>3</v>
      </c>
      <c r="L8" s="87"/>
      <c r="M8" s="87"/>
      <c r="N8" s="87"/>
      <c r="O8" s="87"/>
      <c r="P8" s="170"/>
    </row>
    <row r="9" spans="1:16" ht="15.75" thickBot="1" x14ac:dyDescent="0.3">
      <c r="A9" s="498"/>
      <c r="B9" s="517">
        <v>128</v>
      </c>
      <c r="C9" s="513"/>
      <c r="D9" s="513"/>
      <c r="E9" s="39" t="s">
        <v>110</v>
      </c>
      <c r="F9" s="71" t="s">
        <v>114</v>
      </c>
      <c r="G9" s="34" t="s">
        <v>4</v>
      </c>
      <c r="H9" s="68" t="s">
        <v>4</v>
      </c>
      <c r="I9" s="39" t="s">
        <v>112</v>
      </c>
      <c r="J9" s="113" t="s">
        <v>111</v>
      </c>
      <c r="K9" s="68">
        <v>1</v>
      </c>
      <c r="L9" s="219"/>
      <c r="M9" s="218"/>
      <c r="N9" s="218"/>
      <c r="O9" s="218"/>
      <c r="P9" s="224"/>
    </row>
    <row r="10" spans="1:16" ht="15" customHeight="1" x14ac:dyDescent="0.25">
      <c r="A10" s="496" t="s">
        <v>169</v>
      </c>
      <c r="B10" s="518" t="s">
        <v>15</v>
      </c>
      <c r="C10" s="519"/>
      <c r="D10" s="519"/>
      <c r="E10" s="519"/>
      <c r="F10" s="519"/>
      <c r="G10" s="226">
        <f>SUM(G11:G14)</f>
        <v>150000</v>
      </c>
      <c r="H10" s="226"/>
      <c r="I10" s="227"/>
      <c r="J10" s="228"/>
      <c r="K10" s="226"/>
      <c r="L10" s="229"/>
      <c r="M10" s="229"/>
      <c r="N10" s="229"/>
      <c r="O10" s="229"/>
      <c r="P10" s="230"/>
    </row>
    <row r="11" spans="1:16" ht="60" x14ac:dyDescent="0.25">
      <c r="A11" s="497"/>
      <c r="B11" s="514">
        <v>129</v>
      </c>
      <c r="C11" s="515"/>
      <c r="D11" s="515"/>
      <c r="E11" s="200" t="s">
        <v>129</v>
      </c>
      <c r="F11" s="194" t="s">
        <v>257</v>
      </c>
      <c r="G11" s="201" t="s">
        <v>103</v>
      </c>
      <c r="H11" s="202" t="s">
        <v>4</v>
      </c>
      <c r="I11" s="203" t="s">
        <v>104</v>
      </c>
      <c r="J11" s="204" t="s">
        <v>95</v>
      </c>
      <c r="K11" s="86">
        <v>1</v>
      </c>
      <c r="L11" s="218"/>
      <c r="M11" s="218"/>
      <c r="N11" s="219"/>
      <c r="O11" s="219"/>
      <c r="P11" s="231"/>
    </row>
    <row r="12" spans="1:16" ht="57.75" customHeight="1" x14ac:dyDescent="0.25">
      <c r="A12" s="497"/>
      <c r="B12" s="514">
        <v>130</v>
      </c>
      <c r="C12" s="515"/>
      <c r="D12" s="515"/>
      <c r="E12" s="220" t="s">
        <v>129</v>
      </c>
      <c r="F12" s="194" t="s">
        <v>194</v>
      </c>
      <c r="G12" s="221" t="s">
        <v>103</v>
      </c>
      <c r="H12" s="202" t="s">
        <v>4</v>
      </c>
      <c r="I12" s="220" t="s">
        <v>116</v>
      </c>
      <c r="J12" s="200" t="s">
        <v>95</v>
      </c>
      <c r="K12" s="65">
        <v>1</v>
      </c>
      <c r="L12" s="188"/>
      <c r="M12" s="188"/>
      <c r="N12" s="222"/>
      <c r="O12" s="223"/>
      <c r="P12" s="232"/>
    </row>
    <row r="13" spans="1:16" ht="45.75" customHeight="1" x14ac:dyDescent="0.25">
      <c r="A13" s="497"/>
      <c r="B13" s="514">
        <v>131</v>
      </c>
      <c r="C13" s="515"/>
      <c r="D13" s="515"/>
      <c r="E13" s="61" t="s">
        <v>129</v>
      </c>
      <c r="F13" s="59" t="s">
        <v>154</v>
      </c>
      <c r="G13" s="116">
        <v>50000</v>
      </c>
      <c r="H13" s="169"/>
      <c r="I13" s="114" t="s">
        <v>104</v>
      </c>
      <c r="J13" s="115" t="s">
        <v>82</v>
      </c>
      <c r="K13" s="86">
        <v>1</v>
      </c>
      <c r="L13" s="20"/>
      <c r="M13" s="222"/>
      <c r="N13" s="20"/>
      <c r="O13" s="20"/>
      <c r="P13" s="233"/>
    </row>
    <row r="14" spans="1:16" ht="45.75" customHeight="1" thickBot="1" x14ac:dyDescent="0.3">
      <c r="A14" s="498"/>
      <c r="B14" s="514">
        <v>132</v>
      </c>
      <c r="C14" s="515"/>
      <c r="D14" s="515"/>
      <c r="E14" s="234" t="s">
        <v>129</v>
      </c>
      <c r="F14" s="215" t="s">
        <v>155</v>
      </c>
      <c r="G14" s="235">
        <v>100000</v>
      </c>
      <c r="H14" s="236"/>
      <c r="I14" s="237" t="s">
        <v>149</v>
      </c>
      <c r="J14" s="238" t="s">
        <v>148</v>
      </c>
      <c r="K14" s="239">
        <v>1</v>
      </c>
      <c r="L14" s="240"/>
      <c r="M14" s="241"/>
      <c r="N14" s="240"/>
      <c r="O14" s="240"/>
      <c r="P14" s="242"/>
    </row>
    <row r="15" spans="1:16" ht="14.25" customHeight="1" x14ac:dyDescent="0.25">
      <c r="A15" s="496" t="s">
        <v>169</v>
      </c>
      <c r="B15" s="524" t="s">
        <v>26</v>
      </c>
      <c r="C15" s="525"/>
      <c r="D15" s="525"/>
      <c r="E15" s="525"/>
      <c r="F15" s="525"/>
      <c r="G15" s="109">
        <f>SUM(G16:G18)</f>
        <v>3400000</v>
      </c>
      <c r="H15" s="109"/>
      <c r="I15" s="225"/>
      <c r="J15" s="174"/>
      <c r="K15" s="109"/>
      <c r="L15" s="175"/>
      <c r="M15" s="175"/>
      <c r="N15" s="175"/>
      <c r="O15" s="175"/>
      <c r="P15" s="176"/>
    </row>
    <row r="16" spans="1:16" ht="60.75" thickBot="1" x14ac:dyDescent="0.3">
      <c r="A16" s="497"/>
      <c r="B16" s="515">
        <v>133</v>
      </c>
      <c r="C16" s="515"/>
      <c r="D16" s="515"/>
      <c r="E16" s="200" t="s">
        <v>129</v>
      </c>
      <c r="F16" s="194" t="s">
        <v>258</v>
      </c>
      <c r="G16" s="221">
        <v>2000000</v>
      </c>
      <c r="H16" s="202" t="s">
        <v>4</v>
      </c>
      <c r="I16" s="203" t="s">
        <v>104</v>
      </c>
      <c r="J16" s="204" t="s">
        <v>95</v>
      </c>
      <c r="K16" s="86">
        <v>1</v>
      </c>
      <c r="L16" s="205"/>
      <c r="M16" s="107"/>
      <c r="N16" s="173"/>
      <c r="O16" s="173"/>
      <c r="P16" s="108"/>
    </row>
    <row r="17" spans="1:16" ht="14.25" customHeight="1" thickTop="1" x14ac:dyDescent="0.25">
      <c r="A17" s="497"/>
      <c r="B17" s="515">
        <v>134</v>
      </c>
      <c r="C17" s="515"/>
      <c r="D17" s="515"/>
      <c r="E17" s="194" t="s">
        <v>129</v>
      </c>
      <c r="F17" s="194" t="s">
        <v>233</v>
      </c>
      <c r="G17" s="201">
        <v>500000</v>
      </c>
      <c r="H17" s="202" t="s">
        <v>4</v>
      </c>
      <c r="I17" s="203" t="s">
        <v>104</v>
      </c>
      <c r="J17" s="204" t="s">
        <v>41</v>
      </c>
      <c r="K17" s="86">
        <v>1</v>
      </c>
      <c r="L17" s="106"/>
      <c r="M17" s="106"/>
      <c r="N17" s="106"/>
      <c r="O17" s="107"/>
      <c r="P17" s="108"/>
    </row>
    <row r="18" spans="1:16" ht="30.75" thickBot="1" x14ac:dyDescent="0.3">
      <c r="A18" s="497"/>
      <c r="B18" s="515">
        <v>135</v>
      </c>
      <c r="C18" s="515"/>
      <c r="D18" s="515"/>
      <c r="E18" s="200" t="s">
        <v>129</v>
      </c>
      <c r="F18" s="194" t="s">
        <v>156</v>
      </c>
      <c r="G18" s="201">
        <v>900000</v>
      </c>
      <c r="H18" s="202" t="s">
        <v>4</v>
      </c>
      <c r="I18" s="203" t="s">
        <v>157</v>
      </c>
      <c r="J18" s="204" t="s">
        <v>41</v>
      </c>
      <c r="K18" s="86">
        <v>1</v>
      </c>
      <c r="L18" s="107"/>
      <c r="M18" s="107"/>
      <c r="N18" s="107"/>
      <c r="O18" s="106"/>
      <c r="P18" s="108"/>
    </row>
    <row r="19" spans="1:16" ht="14.25" customHeight="1" thickTop="1" x14ac:dyDescent="0.25">
      <c r="A19" s="496" t="s">
        <v>169</v>
      </c>
      <c r="B19" s="527" t="s">
        <v>16</v>
      </c>
      <c r="C19" s="528"/>
      <c r="D19" s="528"/>
      <c r="E19" s="528"/>
      <c r="F19" s="528"/>
      <c r="G19" s="31">
        <f>SUM(G20:G21)</f>
        <v>600000</v>
      </c>
      <c r="H19" s="31"/>
      <c r="I19" s="171"/>
      <c r="J19" s="172"/>
      <c r="K19" s="31"/>
      <c r="L19" s="10"/>
      <c r="M19" s="10"/>
      <c r="N19" s="10"/>
      <c r="O19" s="10"/>
      <c r="P19" s="105"/>
    </row>
    <row r="20" spans="1:16" ht="30" x14ac:dyDescent="0.25">
      <c r="A20" s="497"/>
      <c r="B20" s="517">
        <v>136</v>
      </c>
      <c r="C20" s="513"/>
      <c r="D20" s="513"/>
      <c r="E20" s="61" t="s">
        <v>129</v>
      </c>
      <c r="F20" s="71" t="s">
        <v>151</v>
      </c>
      <c r="G20" s="116">
        <v>500000</v>
      </c>
      <c r="H20" s="68" t="s">
        <v>4</v>
      </c>
      <c r="I20" s="114" t="s">
        <v>153</v>
      </c>
      <c r="J20" s="115" t="s">
        <v>116</v>
      </c>
      <c r="K20" s="86">
        <v>1</v>
      </c>
      <c r="L20" s="107"/>
      <c r="M20" s="107"/>
      <c r="N20" s="107"/>
      <c r="O20" s="106"/>
      <c r="P20" s="108"/>
    </row>
    <row r="21" spans="1:16" ht="57.2" customHeight="1" thickBot="1" x14ac:dyDescent="0.3">
      <c r="A21" s="498"/>
      <c r="B21" s="517">
        <v>137</v>
      </c>
      <c r="C21" s="513"/>
      <c r="D21" s="513"/>
      <c r="E21" s="33" t="s">
        <v>129</v>
      </c>
      <c r="F21" s="71" t="s">
        <v>152</v>
      </c>
      <c r="G21" s="116">
        <v>100000</v>
      </c>
      <c r="H21" s="68" t="s">
        <v>4</v>
      </c>
      <c r="I21" s="39" t="s">
        <v>104</v>
      </c>
      <c r="J21" s="99" t="s">
        <v>41</v>
      </c>
      <c r="K21" s="65">
        <v>1</v>
      </c>
      <c r="L21" s="219"/>
      <c r="M21" s="243"/>
      <c r="N21" s="243"/>
      <c r="O21" s="244"/>
      <c r="P21" s="245"/>
    </row>
    <row r="22" spans="1:16" ht="14.25" customHeight="1" x14ac:dyDescent="0.25">
      <c r="A22" s="496" t="s">
        <v>169</v>
      </c>
      <c r="B22" s="518" t="s">
        <v>25</v>
      </c>
      <c r="C22" s="526"/>
      <c r="D22" s="526"/>
      <c r="E22" s="526"/>
      <c r="F22" s="526"/>
      <c r="G22" s="246" t="s">
        <v>4</v>
      </c>
      <c r="H22" s="246"/>
      <c r="I22" s="228"/>
      <c r="J22" s="228"/>
      <c r="K22" s="226"/>
      <c r="L22" s="229"/>
      <c r="M22" s="229"/>
      <c r="N22" s="229"/>
      <c r="O22" s="229"/>
      <c r="P22" s="230"/>
    </row>
    <row r="23" spans="1:16" x14ac:dyDescent="0.25">
      <c r="A23" s="497"/>
      <c r="B23" s="516">
        <v>138</v>
      </c>
      <c r="C23" s="513"/>
      <c r="D23" s="513"/>
      <c r="E23" s="39" t="s">
        <v>129</v>
      </c>
      <c r="F23" s="71" t="s">
        <v>10</v>
      </c>
      <c r="G23" s="68" t="s">
        <v>4</v>
      </c>
      <c r="H23" s="68" t="s">
        <v>4</v>
      </c>
      <c r="I23" s="39" t="s">
        <v>149</v>
      </c>
      <c r="J23" s="99" t="s">
        <v>148</v>
      </c>
      <c r="K23" s="65">
        <v>3</v>
      </c>
      <c r="L23" s="107"/>
      <c r="M23" s="177"/>
      <c r="N23" s="178"/>
      <c r="O23" s="179"/>
      <c r="P23" s="247"/>
    </row>
    <row r="24" spans="1:16" ht="30" x14ac:dyDescent="0.25">
      <c r="A24" s="497"/>
      <c r="B24" s="516">
        <v>139</v>
      </c>
      <c r="C24" s="513"/>
      <c r="D24" s="513"/>
      <c r="E24" s="39" t="s">
        <v>129</v>
      </c>
      <c r="F24" s="71" t="s">
        <v>24</v>
      </c>
      <c r="G24" s="68" t="s">
        <v>4</v>
      </c>
      <c r="H24" s="41" t="s">
        <v>4</v>
      </c>
      <c r="I24" s="39" t="s">
        <v>149</v>
      </c>
      <c r="J24" s="99" t="s">
        <v>148</v>
      </c>
      <c r="K24" s="68">
        <v>3</v>
      </c>
      <c r="L24" s="100"/>
      <c r="M24" s="177"/>
      <c r="N24" s="177"/>
      <c r="O24" s="178"/>
      <c r="P24" s="248"/>
    </row>
    <row r="25" spans="1:16" ht="15.75" thickBot="1" x14ac:dyDescent="0.3">
      <c r="A25" s="498"/>
      <c r="B25" s="494">
        <v>140</v>
      </c>
      <c r="C25" s="495"/>
      <c r="D25" s="495"/>
      <c r="E25" s="249" t="s">
        <v>129</v>
      </c>
      <c r="F25" s="210" t="s">
        <v>11</v>
      </c>
      <c r="G25" s="213" t="s">
        <v>4</v>
      </c>
      <c r="H25" s="213" t="s">
        <v>4</v>
      </c>
      <c r="I25" s="249" t="s">
        <v>149</v>
      </c>
      <c r="J25" s="250" t="s">
        <v>148</v>
      </c>
      <c r="K25" s="251">
        <v>3</v>
      </c>
      <c r="L25" s="252"/>
      <c r="M25" s="253"/>
      <c r="N25" s="253"/>
      <c r="O25" s="253"/>
      <c r="P25" s="254"/>
    </row>
    <row r="26" spans="1:16" ht="15" customHeight="1" x14ac:dyDescent="0.25">
      <c r="A26" s="496" t="s">
        <v>169</v>
      </c>
      <c r="B26" s="518" t="s">
        <v>17</v>
      </c>
      <c r="C26" s="532"/>
      <c r="D26" s="532"/>
      <c r="E26" s="532"/>
      <c r="F26" s="532"/>
      <c r="G26" s="226">
        <f>SUM(G27:G28)</f>
        <v>295000</v>
      </c>
      <c r="H26" s="226"/>
      <c r="I26" s="227"/>
      <c r="J26" s="228"/>
      <c r="K26" s="226"/>
      <c r="L26" s="229"/>
      <c r="M26" s="284"/>
      <c r="N26" s="284"/>
      <c r="O26" s="284"/>
      <c r="P26" s="285"/>
    </row>
    <row r="27" spans="1:16" ht="15" customHeight="1" x14ac:dyDescent="0.25">
      <c r="A27" s="497"/>
      <c r="B27" s="516">
        <v>141</v>
      </c>
      <c r="C27" s="513"/>
      <c r="D27" s="513"/>
      <c r="E27" s="33" t="s">
        <v>129</v>
      </c>
      <c r="F27" s="71" t="s">
        <v>147</v>
      </c>
      <c r="G27" s="34">
        <v>200000</v>
      </c>
      <c r="H27" s="68" t="s">
        <v>4</v>
      </c>
      <c r="I27" s="33" t="s">
        <v>149</v>
      </c>
      <c r="J27" s="95" t="s">
        <v>148</v>
      </c>
      <c r="K27" s="282">
        <v>2</v>
      </c>
      <c r="L27" s="283"/>
      <c r="M27" s="222"/>
      <c r="N27" s="222"/>
      <c r="O27" s="222"/>
      <c r="P27" s="286"/>
    </row>
    <row r="28" spans="1:16" s="130" customFormat="1" ht="15" customHeight="1" thickBot="1" x14ac:dyDescent="0.3">
      <c r="A28" s="498"/>
      <c r="B28" s="494">
        <v>142</v>
      </c>
      <c r="C28" s="495"/>
      <c r="D28" s="495"/>
      <c r="E28" s="288" t="s">
        <v>118</v>
      </c>
      <c r="F28" s="287" t="s">
        <v>256</v>
      </c>
      <c r="G28" s="235">
        <v>95000</v>
      </c>
      <c r="H28" s="213" t="s">
        <v>4</v>
      </c>
      <c r="I28" s="237" t="s">
        <v>255</v>
      </c>
      <c r="J28" s="238" t="s">
        <v>119</v>
      </c>
      <c r="K28" s="239">
        <v>2</v>
      </c>
      <c r="L28" s="300"/>
      <c r="M28" s="301"/>
      <c r="N28" s="301"/>
      <c r="O28" s="301"/>
      <c r="P28" s="302"/>
    </row>
    <row r="29" spans="1:16" ht="15" customHeight="1" x14ac:dyDescent="0.25">
      <c r="A29" s="475" t="s">
        <v>169</v>
      </c>
      <c r="B29" s="533" t="s">
        <v>18</v>
      </c>
      <c r="C29" s="525"/>
      <c r="D29" s="525"/>
      <c r="E29" s="525"/>
      <c r="F29" s="525"/>
      <c r="G29" s="109">
        <f>SUM(G30:G35)</f>
        <v>1089000</v>
      </c>
      <c r="H29" s="109"/>
      <c r="I29" s="225"/>
      <c r="J29" s="174"/>
      <c r="K29" s="109"/>
      <c r="L29" s="175"/>
      <c r="M29" s="175"/>
      <c r="N29" s="175"/>
      <c r="O29" s="175"/>
      <c r="P29" s="176"/>
    </row>
    <row r="30" spans="1:16" ht="60" x14ac:dyDescent="0.25">
      <c r="A30" s="475"/>
      <c r="B30" s="512">
        <v>143</v>
      </c>
      <c r="C30" s="513"/>
      <c r="D30" s="513"/>
      <c r="E30" s="39" t="s">
        <v>129</v>
      </c>
      <c r="F30" s="71" t="s">
        <v>160</v>
      </c>
      <c r="G30" s="117">
        <v>60000</v>
      </c>
      <c r="H30" s="68" t="s">
        <v>4</v>
      </c>
      <c r="I30" s="39" t="s">
        <v>158</v>
      </c>
      <c r="J30" s="113" t="s">
        <v>90</v>
      </c>
      <c r="K30" s="68"/>
      <c r="L30" s="88"/>
      <c r="M30" s="88"/>
      <c r="N30" s="87"/>
      <c r="O30" s="88"/>
      <c r="P30" s="89"/>
    </row>
    <row r="31" spans="1:16" x14ac:dyDescent="0.25">
      <c r="A31" s="475"/>
      <c r="B31" s="512">
        <v>144</v>
      </c>
      <c r="C31" s="513"/>
      <c r="D31" s="513"/>
      <c r="E31" s="39" t="s">
        <v>129</v>
      </c>
      <c r="F31" s="59" t="s">
        <v>159</v>
      </c>
      <c r="G31" s="117">
        <v>900000</v>
      </c>
      <c r="H31" s="68" t="s">
        <v>4</v>
      </c>
      <c r="I31" s="39" t="s">
        <v>158</v>
      </c>
      <c r="J31" s="113" t="s">
        <v>99</v>
      </c>
      <c r="K31" s="68">
        <v>1</v>
      </c>
      <c r="L31" s="255"/>
      <c r="M31" s="255"/>
      <c r="N31" s="256"/>
      <c r="O31" s="256"/>
      <c r="P31" s="257"/>
    </row>
    <row r="32" spans="1:16" ht="45" x14ac:dyDescent="0.25">
      <c r="A32" s="475"/>
      <c r="B32" s="512">
        <v>145</v>
      </c>
      <c r="C32" s="513"/>
      <c r="D32" s="513"/>
      <c r="E32" s="220" t="s">
        <v>118</v>
      </c>
      <c r="F32" s="84" t="s">
        <v>254</v>
      </c>
      <c r="G32" s="66">
        <v>80000</v>
      </c>
      <c r="H32" s="68" t="s">
        <v>4</v>
      </c>
      <c r="I32" s="39" t="s">
        <v>250</v>
      </c>
      <c r="J32" s="113" t="s">
        <v>122</v>
      </c>
      <c r="K32" s="68">
        <v>3</v>
      </c>
      <c r="L32" s="179"/>
      <c r="M32" s="107"/>
      <c r="N32" s="106"/>
      <c r="O32" s="107"/>
      <c r="P32" s="108"/>
    </row>
    <row r="33" spans="1:24" ht="45" x14ac:dyDescent="0.25">
      <c r="A33" s="475"/>
      <c r="B33" s="512">
        <v>146</v>
      </c>
      <c r="C33" s="513"/>
      <c r="D33" s="513"/>
      <c r="E33" s="220" t="s">
        <v>118</v>
      </c>
      <c r="F33" s="84" t="s">
        <v>253</v>
      </c>
      <c r="G33" s="66" t="s">
        <v>103</v>
      </c>
      <c r="H33" s="68" t="s">
        <v>4</v>
      </c>
      <c r="I33" s="39" t="s">
        <v>250</v>
      </c>
      <c r="J33" s="113" t="s">
        <v>122</v>
      </c>
      <c r="K33" s="68">
        <v>3</v>
      </c>
      <c r="L33" s="179"/>
      <c r="M33" s="107"/>
      <c r="N33" s="107"/>
      <c r="O33" s="107"/>
      <c r="P33" s="303"/>
    </row>
    <row r="34" spans="1:24" ht="45" x14ac:dyDescent="0.25">
      <c r="A34" s="475"/>
      <c r="B34" s="512">
        <v>147</v>
      </c>
      <c r="C34" s="513"/>
      <c r="D34" s="513"/>
      <c r="E34" s="220" t="s">
        <v>118</v>
      </c>
      <c r="F34" s="84" t="s">
        <v>252</v>
      </c>
      <c r="G34" s="117">
        <v>49000</v>
      </c>
      <c r="H34" s="68" t="s">
        <v>4</v>
      </c>
      <c r="I34" s="39" t="s">
        <v>250</v>
      </c>
      <c r="J34" s="113" t="s">
        <v>119</v>
      </c>
      <c r="K34" s="68">
        <v>1</v>
      </c>
      <c r="L34" s="87"/>
      <c r="M34" s="88"/>
      <c r="N34" s="88"/>
      <c r="O34" s="88"/>
      <c r="P34" s="89"/>
    </row>
    <row r="35" spans="1:24" s="304" customFormat="1" ht="30.75" thickBot="1" x14ac:dyDescent="0.3">
      <c r="A35" s="475"/>
      <c r="B35" s="512">
        <v>148</v>
      </c>
      <c r="C35" s="513"/>
      <c r="D35" s="513"/>
      <c r="E35" s="220" t="s">
        <v>118</v>
      </c>
      <c r="F35" s="84" t="s">
        <v>251</v>
      </c>
      <c r="G35" s="117" t="s">
        <v>103</v>
      </c>
      <c r="H35" s="68" t="s">
        <v>4</v>
      </c>
      <c r="I35" s="39" t="s">
        <v>250</v>
      </c>
      <c r="J35" s="113" t="s">
        <v>119</v>
      </c>
      <c r="K35" s="68">
        <v>1</v>
      </c>
      <c r="L35" s="256"/>
      <c r="M35" s="256"/>
      <c r="N35" s="256"/>
      <c r="O35" s="256"/>
      <c r="P35" s="289"/>
      <c r="Q35" s="276"/>
      <c r="R35" s="276"/>
      <c r="S35" s="276"/>
      <c r="T35" s="276"/>
      <c r="U35" s="276"/>
      <c r="V35" s="276"/>
      <c r="W35" s="276"/>
      <c r="X35" s="276"/>
    </row>
    <row r="36" spans="1:24" s="276" customFormat="1" ht="15" customHeight="1" thickTop="1" x14ac:dyDescent="0.25">
      <c r="A36" s="496" t="s">
        <v>169</v>
      </c>
      <c r="B36" s="529" t="s">
        <v>143</v>
      </c>
      <c r="C36" s="526"/>
      <c r="D36" s="526"/>
      <c r="E36" s="526"/>
      <c r="F36" s="526"/>
      <c r="G36" s="206">
        <f>SUM(G37:G39)</f>
        <v>350000</v>
      </c>
      <c r="H36" s="207"/>
      <c r="I36" s="208"/>
      <c r="J36" s="208"/>
      <c r="K36" s="207"/>
      <c r="L36" s="207"/>
      <c r="M36" s="207"/>
      <c r="N36" s="207"/>
      <c r="O36" s="207"/>
      <c r="P36" s="209"/>
    </row>
    <row r="37" spans="1:24" s="35" customFormat="1" ht="91.5" customHeight="1" x14ac:dyDescent="0.25">
      <c r="A37" s="497"/>
      <c r="B37" s="516">
        <v>149</v>
      </c>
      <c r="C37" s="513"/>
      <c r="D37" s="513"/>
      <c r="E37" s="119" t="s">
        <v>129</v>
      </c>
      <c r="F37" s="71" t="s">
        <v>144</v>
      </c>
      <c r="G37" s="67">
        <v>350000</v>
      </c>
      <c r="H37" s="68" t="s">
        <v>4</v>
      </c>
      <c r="I37" s="73" t="s">
        <v>104</v>
      </c>
      <c r="J37" s="73" t="s">
        <v>146</v>
      </c>
      <c r="K37" s="36">
        <v>1</v>
      </c>
      <c r="L37" s="180"/>
      <c r="M37" s="180"/>
      <c r="N37" s="180"/>
      <c r="O37" s="180"/>
      <c r="P37" s="258"/>
    </row>
    <row r="38" spans="1:24" s="35" customFormat="1" ht="14.25" customHeight="1" x14ac:dyDescent="0.25">
      <c r="A38" s="497"/>
      <c r="B38" s="516">
        <v>150</v>
      </c>
      <c r="C38" s="513"/>
      <c r="D38" s="513"/>
      <c r="E38" s="71" t="s">
        <v>110</v>
      </c>
      <c r="F38" s="71" t="s">
        <v>9</v>
      </c>
      <c r="G38" s="67" t="s">
        <v>103</v>
      </c>
      <c r="H38" s="68" t="s">
        <v>4</v>
      </c>
      <c r="I38" s="73" t="s">
        <v>112</v>
      </c>
      <c r="J38" s="73" t="s">
        <v>111</v>
      </c>
      <c r="K38" s="36">
        <v>1</v>
      </c>
      <c r="L38" s="181"/>
      <c r="M38" s="180"/>
      <c r="N38" s="180"/>
      <c r="O38" s="180"/>
      <c r="P38" s="258"/>
    </row>
    <row r="39" spans="1:24" s="35" customFormat="1" ht="15.75" thickBot="1" x14ac:dyDescent="0.3">
      <c r="A39" s="497"/>
      <c r="B39" s="516">
        <v>151</v>
      </c>
      <c r="C39" s="513"/>
      <c r="D39" s="513"/>
      <c r="E39" s="71" t="s">
        <v>83</v>
      </c>
      <c r="F39" s="71" t="s">
        <v>9</v>
      </c>
      <c r="G39" s="67" t="s">
        <v>103</v>
      </c>
      <c r="H39" s="213" t="s">
        <v>4</v>
      </c>
      <c r="I39" s="214" t="s">
        <v>113</v>
      </c>
      <c r="J39" s="215" t="s">
        <v>82</v>
      </c>
      <c r="K39" s="216">
        <v>2</v>
      </c>
      <c r="L39" s="259"/>
      <c r="M39" s="217"/>
      <c r="N39" s="217"/>
      <c r="O39" s="217"/>
      <c r="P39" s="260"/>
    </row>
    <row r="40" spans="1:24" ht="16.5" thickBot="1" x14ac:dyDescent="0.3">
      <c r="A40" s="534" t="s">
        <v>38</v>
      </c>
      <c r="B40" s="535"/>
      <c r="C40" s="535"/>
      <c r="D40" s="535"/>
      <c r="E40" s="535"/>
      <c r="F40" s="535"/>
      <c r="G40" s="317">
        <f>SUM(G36,G29,G26,G22,G19,G15,G10,G5)</f>
        <v>7564000</v>
      </c>
      <c r="H40" s="182"/>
      <c r="I40" s="182"/>
      <c r="J40" s="32"/>
      <c r="K40" s="32"/>
      <c r="L40" s="183"/>
      <c r="M40" s="183"/>
      <c r="N40" s="183"/>
      <c r="O40" s="183"/>
      <c r="P40" s="183"/>
    </row>
    <row r="41" spans="1:24" x14ac:dyDescent="0.25">
      <c r="L41" s="305"/>
      <c r="M41" s="305"/>
      <c r="N41" s="305"/>
      <c r="O41" s="305"/>
      <c r="P41" s="305"/>
    </row>
    <row r="42" spans="1:24" ht="15.75" thickBot="1" x14ac:dyDescent="0.3">
      <c r="L42" s="305"/>
      <c r="M42" s="305"/>
      <c r="N42" s="305"/>
      <c r="O42" s="305"/>
      <c r="P42" s="305"/>
    </row>
    <row r="43" spans="1:24" x14ac:dyDescent="0.25">
      <c r="E43" s="530" t="s">
        <v>238</v>
      </c>
      <c r="F43" s="531"/>
      <c r="L43" s="305"/>
      <c r="M43" s="305"/>
      <c r="N43" s="305"/>
      <c r="O43" s="305"/>
      <c r="P43" s="305"/>
    </row>
    <row r="44" spans="1:24" x14ac:dyDescent="0.25">
      <c r="E44" s="294" t="s">
        <v>243</v>
      </c>
      <c r="F44" s="295" t="s">
        <v>242</v>
      </c>
      <c r="L44" s="305"/>
      <c r="M44" s="305"/>
      <c r="N44" s="305"/>
      <c r="O44" s="305"/>
      <c r="P44" s="305"/>
    </row>
    <row r="45" spans="1:24" ht="30" x14ac:dyDescent="0.25">
      <c r="E45" s="296" t="s">
        <v>241</v>
      </c>
      <c r="F45" s="297" t="s">
        <v>239</v>
      </c>
      <c r="L45" s="305"/>
      <c r="M45" s="305"/>
      <c r="N45" s="305"/>
      <c r="O45" s="305"/>
      <c r="P45" s="305"/>
    </row>
    <row r="46" spans="1:24" ht="15.75" thickBot="1" x14ac:dyDescent="0.3">
      <c r="B46" s="271"/>
      <c r="E46" s="298" t="s">
        <v>103</v>
      </c>
      <c r="F46" s="299" t="s">
        <v>240</v>
      </c>
      <c r="G46" s="271"/>
      <c r="I46" s="271"/>
      <c r="L46" s="305"/>
      <c r="M46" s="305"/>
      <c r="N46" s="305"/>
      <c r="O46" s="305"/>
      <c r="P46" s="305"/>
    </row>
    <row r="47" spans="1:24" x14ac:dyDescent="0.25">
      <c r="B47" s="271"/>
      <c r="F47" s="271"/>
      <c r="G47" s="271"/>
      <c r="I47" s="271"/>
      <c r="L47" s="305"/>
      <c r="M47" s="305"/>
      <c r="N47" s="305"/>
      <c r="O47" s="305"/>
      <c r="P47" s="305"/>
    </row>
    <row r="48" spans="1:24" x14ac:dyDescent="0.25">
      <c r="B48" s="271"/>
      <c r="F48" s="271"/>
      <c r="G48" s="271"/>
      <c r="I48" s="271"/>
      <c r="L48" s="305"/>
      <c r="M48" s="305"/>
      <c r="N48" s="305"/>
      <c r="O48" s="305"/>
      <c r="P48" s="305"/>
    </row>
    <row r="49" spans="2:16" x14ac:dyDescent="0.25">
      <c r="B49" s="271"/>
      <c r="F49" s="271"/>
      <c r="G49" s="271"/>
      <c r="I49" s="271"/>
      <c r="L49" s="305"/>
      <c r="M49" s="305"/>
      <c r="N49" s="305"/>
      <c r="O49" s="305"/>
      <c r="P49" s="305"/>
    </row>
    <row r="50" spans="2:16" x14ac:dyDescent="0.25">
      <c r="B50" s="271"/>
      <c r="F50" s="271"/>
      <c r="G50" s="271"/>
      <c r="I50" s="271"/>
      <c r="L50" s="305"/>
      <c r="M50" s="305"/>
      <c r="N50" s="305"/>
      <c r="O50" s="305"/>
      <c r="P50" s="305"/>
    </row>
    <row r="51" spans="2:16" x14ac:dyDescent="0.25">
      <c r="B51" s="271"/>
      <c r="F51" s="271"/>
      <c r="G51" s="271"/>
      <c r="I51" s="271"/>
      <c r="L51" s="305"/>
      <c r="M51" s="305"/>
      <c r="N51" s="305"/>
      <c r="O51" s="305"/>
      <c r="P51" s="305"/>
    </row>
    <row r="52" spans="2:16" x14ac:dyDescent="0.25">
      <c r="B52" s="271"/>
      <c r="F52" s="271"/>
      <c r="G52" s="271"/>
      <c r="I52" s="271"/>
      <c r="L52" s="305"/>
      <c r="M52" s="305"/>
      <c r="N52" s="305"/>
      <c r="O52" s="305"/>
      <c r="P52" s="305"/>
    </row>
    <row r="53" spans="2:16" x14ac:dyDescent="0.25">
      <c r="B53" s="271"/>
      <c r="F53" s="271"/>
      <c r="G53" s="271"/>
      <c r="I53" s="271"/>
      <c r="L53" s="305"/>
      <c r="M53" s="305"/>
      <c r="N53" s="305"/>
      <c r="O53" s="305"/>
      <c r="P53" s="305"/>
    </row>
    <row r="54" spans="2:16" x14ac:dyDescent="0.25">
      <c r="B54" s="271"/>
      <c r="F54" s="271"/>
      <c r="G54" s="271"/>
      <c r="I54" s="271"/>
      <c r="L54" s="305"/>
      <c r="M54" s="305"/>
      <c r="N54" s="305"/>
      <c r="O54" s="305"/>
      <c r="P54" s="305"/>
    </row>
    <row r="55" spans="2:16" x14ac:dyDescent="0.25">
      <c r="B55" s="271"/>
      <c r="F55" s="271"/>
      <c r="G55" s="271"/>
      <c r="I55" s="271"/>
      <c r="L55" s="305"/>
      <c r="M55" s="305"/>
      <c r="N55" s="305"/>
      <c r="O55" s="305"/>
      <c r="P55" s="305"/>
    </row>
    <row r="56" spans="2:16" x14ac:dyDescent="0.25">
      <c r="B56" s="271"/>
      <c r="F56" s="271"/>
      <c r="G56" s="271"/>
      <c r="I56" s="271"/>
      <c r="L56" s="305"/>
      <c r="M56" s="305"/>
      <c r="N56" s="305"/>
      <c r="O56" s="305"/>
      <c r="P56" s="305"/>
    </row>
    <row r="57" spans="2:16" x14ac:dyDescent="0.25">
      <c r="B57" s="271"/>
      <c r="F57" s="271"/>
      <c r="G57" s="271"/>
      <c r="I57" s="271"/>
      <c r="L57" s="305"/>
      <c r="M57" s="305"/>
      <c r="N57" s="305"/>
      <c r="O57" s="305"/>
      <c r="P57" s="305"/>
    </row>
    <row r="58" spans="2:16" x14ac:dyDescent="0.25">
      <c r="B58" s="271"/>
      <c r="F58" s="271"/>
      <c r="G58" s="271"/>
      <c r="I58" s="271"/>
      <c r="L58" s="305"/>
      <c r="M58" s="305"/>
      <c r="N58" s="305"/>
      <c r="O58" s="305"/>
      <c r="P58" s="305"/>
    </row>
    <row r="59" spans="2:16" x14ac:dyDescent="0.25">
      <c r="B59" s="271"/>
      <c r="F59" s="271"/>
      <c r="G59" s="271"/>
      <c r="I59" s="271"/>
      <c r="L59" s="305"/>
      <c r="M59" s="305"/>
      <c r="N59" s="305"/>
      <c r="O59" s="305"/>
      <c r="P59" s="305"/>
    </row>
    <row r="60" spans="2:16" x14ac:dyDescent="0.25">
      <c r="B60" s="271"/>
      <c r="F60" s="271"/>
      <c r="G60" s="271"/>
      <c r="I60" s="271"/>
      <c r="L60" s="305"/>
      <c r="M60" s="305"/>
      <c r="N60" s="305"/>
      <c r="O60" s="305"/>
      <c r="P60" s="305"/>
    </row>
    <row r="61" spans="2:16" x14ac:dyDescent="0.25">
      <c r="B61" s="271"/>
      <c r="F61" s="271"/>
      <c r="G61" s="271"/>
      <c r="I61" s="271"/>
      <c r="L61" s="305"/>
      <c r="M61" s="305"/>
      <c r="N61" s="305"/>
      <c r="O61" s="305"/>
      <c r="P61" s="305"/>
    </row>
    <row r="62" spans="2:16" x14ac:dyDescent="0.25">
      <c r="B62" s="271"/>
      <c r="F62" s="271"/>
      <c r="G62" s="271"/>
      <c r="I62" s="271"/>
      <c r="L62" s="272"/>
      <c r="M62" s="272"/>
      <c r="N62" s="272"/>
      <c r="O62" s="272"/>
      <c r="P62" s="272"/>
    </row>
    <row r="63" spans="2:16" x14ac:dyDescent="0.25">
      <c r="B63" s="271"/>
      <c r="F63" s="271"/>
      <c r="G63" s="271"/>
      <c r="I63" s="271"/>
      <c r="L63" s="272"/>
      <c r="M63" s="272"/>
      <c r="N63" s="272"/>
      <c r="O63" s="272"/>
      <c r="P63" s="272"/>
    </row>
    <row r="64" spans="2:16" x14ac:dyDescent="0.25">
      <c r="B64" s="271"/>
      <c r="F64" s="271"/>
      <c r="G64" s="271"/>
      <c r="I64" s="271"/>
      <c r="L64" s="272"/>
      <c r="M64" s="272"/>
      <c r="N64" s="272"/>
      <c r="O64" s="272"/>
      <c r="P64" s="272"/>
    </row>
    <row r="65" spans="2:16" x14ac:dyDescent="0.25">
      <c r="B65" s="271"/>
      <c r="F65" s="271"/>
      <c r="G65" s="271"/>
      <c r="I65" s="271"/>
      <c r="L65" s="272"/>
      <c r="M65" s="272"/>
      <c r="N65" s="272"/>
      <c r="O65" s="272"/>
      <c r="P65" s="272"/>
    </row>
    <row r="66" spans="2:16" x14ac:dyDescent="0.25">
      <c r="B66" s="271"/>
      <c r="F66" s="271"/>
      <c r="G66" s="271"/>
      <c r="I66" s="271"/>
      <c r="L66" s="272"/>
      <c r="M66" s="272"/>
      <c r="N66" s="272"/>
      <c r="O66" s="272"/>
      <c r="P66" s="272"/>
    </row>
    <row r="67" spans="2:16" x14ac:dyDescent="0.25">
      <c r="B67" s="271"/>
      <c r="F67" s="271"/>
      <c r="G67" s="271"/>
      <c r="I67" s="271"/>
      <c r="L67" s="272"/>
      <c r="M67" s="272"/>
      <c r="N67" s="272"/>
      <c r="O67" s="272"/>
      <c r="P67" s="272"/>
    </row>
    <row r="68" spans="2:16" x14ac:dyDescent="0.25">
      <c r="B68" s="271"/>
      <c r="F68" s="271"/>
      <c r="G68" s="271"/>
      <c r="I68" s="271"/>
      <c r="L68" s="272"/>
      <c r="M68" s="272"/>
      <c r="N68" s="272"/>
      <c r="O68" s="272"/>
      <c r="P68" s="272"/>
    </row>
    <row r="69" spans="2:16" x14ac:dyDescent="0.25">
      <c r="B69" s="271"/>
      <c r="F69" s="271"/>
      <c r="G69" s="271"/>
      <c r="I69" s="271"/>
      <c r="L69" s="272"/>
      <c r="M69" s="272"/>
      <c r="N69" s="272"/>
      <c r="O69" s="272"/>
      <c r="P69" s="272"/>
    </row>
    <row r="70" spans="2:16" x14ac:dyDescent="0.25">
      <c r="B70" s="271"/>
      <c r="F70" s="271"/>
      <c r="G70" s="271"/>
      <c r="I70" s="271"/>
      <c r="L70" s="272"/>
      <c r="M70" s="272"/>
      <c r="N70" s="272"/>
      <c r="O70" s="272"/>
      <c r="P70" s="272"/>
    </row>
    <row r="71" spans="2:16" x14ac:dyDescent="0.25">
      <c r="B71" s="271"/>
      <c r="F71" s="271"/>
      <c r="G71" s="271"/>
      <c r="I71" s="271"/>
      <c r="L71" s="272"/>
      <c r="M71" s="272"/>
      <c r="N71" s="272"/>
      <c r="O71" s="272"/>
      <c r="P71" s="272"/>
    </row>
    <row r="72" spans="2:16" x14ac:dyDescent="0.25">
      <c r="B72" s="271"/>
      <c r="F72" s="271"/>
      <c r="G72" s="271"/>
      <c r="I72" s="271"/>
      <c r="L72" s="272"/>
      <c r="M72" s="272"/>
      <c r="N72" s="272"/>
      <c r="O72" s="272"/>
      <c r="P72" s="272"/>
    </row>
    <row r="73" spans="2:16" x14ac:dyDescent="0.25">
      <c r="B73" s="271"/>
      <c r="F73" s="271"/>
      <c r="G73" s="271"/>
      <c r="I73" s="271"/>
      <c r="L73" s="272"/>
      <c r="M73" s="272"/>
      <c r="N73" s="272"/>
      <c r="O73" s="272"/>
      <c r="P73" s="272"/>
    </row>
    <row r="74" spans="2:16" x14ac:dyDescent="0.25">
      <c r="B74" s="271"/>
      <c r="F74" s="271"/>
      <c r="G74" s="271"/>
      <c r="I74" s="271"/>
      <c r="L74" s="272"/>
      <c r="M74" s="272"/>
      <c r="N74" s="272"/>
      <c r="O74" s="272"/>
      <c r="P74" s="272"/>
    </row>
    <row r="75" spans="2:16" x14ac:dyDescent="0.25">
      <c r="B75" s="271"/>
      <c r="F75" s="271"/>
      <c r="G75" s="271"/>
      <c r="I75" s="271"/>
      <c r="L75" s="272"/>
      <c r="M75" s="272"/>
      <c r="N75" s="272"/>
      <c r="O75" s="272"/>
      <c r="P75" s="272"/>
    </row>
    <row r="76" spans="2:16" x14ac:dyDescent="0.25">
      <c r="B76" s="271"/>
      <c r="F76" s="271"/>
      <c r="G76" s="271"/>
      <c r="I76" s="271"/>
      <c r="L76" s="272"/>
      <c r="M76" s="272"/>
      <c r="N76" s="272"/>
      <c r="O76" s="272"/>
      <c r="P76" s="272"/>
    </row>
    <row r="77" spans="2:16" x14ac:dyDescent="0.25">
      <c r="B77" s="271"/>
      <c r="F77" s="271"/>
      <c r="G77" s="271"/>
      <c r="I77" s="271"/>
      <c r="L77" s="272"/>
      <c r="M77" s="272"/>
      <c r="N77" s="272"/>
      <c r="O77" s="272"/>
      <c r="P77" s="272"/>
    </row>
    <row r="78" spans="2:16" x14ac:dyDescent="0.25">
      <c r="B78" s="271"/>
      <c r="F78" s="271"/>
      <c r="G78" s="271"/>
      <c r="I78" s="271"/>
      <c r="L78" s="272"/>
      <c r="M78" s="272"/>
      <c r="N78" s="272"/>
      <c r="O78" s="272"/>
      <c r="P78" s="272"/>
    </row>
    <row r="79" spans="2:16" x14ac:dyDescent="0.25">
      <c r="B79" s="271"/>
      <c r="F79" s="271"/>
      <c r="G79" s="271"/>
      <c r="I79" s="271"/>
      <c r="L79" s="272"/>
      <c r="M79" s="272"/>
      <c r="N79" s="272"/>
      <c r="O79" s="272"/>
      <c r="P79" s="272"/>
    </row>
    <row r="80" spans="2:16" x14ac:dyDescent="0.25">
      <c r="B80" s="271"/>
      <c r="F80" s="271"/>
      <c r="G80" s="271"/>
      <c r="I80" s="271"/>
      <c r="L80" s="272"/>
      <c r="M80" s="272"/>
      <c r="N80" s="272"/>
      <c r="O80" s="272"/>
      <c r="P80" s="272"/>
    </row>
    <row r="81" spans="2:16" x14ac:dyDescent="0.25">
      <c r="B81" s="271"/>
      <c r="F81" s="271"/>
      <c r="G81" s="271"/>
      <c r="I81" s="271"/>
      <c r="L81" s="272"/>
      <c r="M81" s="272"/>
      <c r="N81" s="272"/>
      <c r="O81" s="272"/>
      <c r="P81" s="272"/>
    </row>
    <row r="82" spans="2:16" x14ac:dyDescent="0.25">
      <c r="B82" s="271"/>
      <c r="F82" s="271"/>
      <c r="G82" s="271"/>
      <c r="I82" s="271"/>
      <c r="L82" s="272"/>
      <c r="M82" s="272"/>
      <c r="N82" s="272"/>
      <c r="O82" s="272"/>
      <c r="P82" s="272"/>
    </row>
    <row r="83" spans="2:16" x14ac:dyDescent="0.25">
      <c r="B83" s="271"/>
      <c r="F83" s="271"/>
      <c r="G83" s="271"/>
      <c r="I83" s="271"/>
      <c r="L83" s="272"/>
      <c r="M83" s="272"/>
      <c r="N83" s="272"/>
      <c r="O83" s="272"/>
      <c r="P83" s="272"/>
    </row>
    <row r="84" spans="2:16" x14ac:dyDescent="0.25">
      <c r="B84" s="271"/>
      <c r="F84" s="271"/>
      <c r="G84" s="271"/>
      <c r="I84" s="271"/>
      <c r="L84" s="272"/>
      <c r="M84" s="272"/>
      <c r="N84" s="272"/>
      <c r="O84" s="272"/>
      <c r="P84" s="272"/>
    </row>
    <row r="85" spans="2:16" x14ac:dyDescent="0.25">
      <c r="B85" s="271"/>
      <c r="F85" s="271"/>
      <c r="G85" s="271"/>
      <c r="I85" s="271"/>
      <c r="L85" s="272"/>
      <c r="M85" s="272"/>
      <c r="N85" s="272"/>
      <c r="O85" s="272"/>
      <c r="P85" s="272"/>
    </row>
    <row r="86" spans="2:16" x14ac:dyDescent="0.25">
      <c r="B86" s="271"/>
      <c r="F86" s="271"/>
      <c r="G86" s="271"/>
      <c r="I86" s="271"/>
      <c r="L86" s="272"/>
      <c r="M86" s="272"/>
      <c r="N86" s="272"/>
      <c r="O86" s="272"/>
      <c r="P86" s="272"/>
    </row>
    <row r="87" spans="2:16" x14ac:dyDescent="0.25">
      <c r="B87" s="271"/>
      <c r="F87" s="271"/>
      <c r="G87" s="271"/>
      <c r="I87" s="271"/>
      <c r="L87" s="272"/>
      <c r="M87" s="272"/>
      <c r="N87" s="272"/>
      <c r="O87" s="272"/>
      <c r="P87" s="272"/>
    </row>
    <row r="88" spans="2:16" x14ac:dyDescent="0.25">
      <c r="B88" s="271"/>
      <c r="F88" s="271"/>
      <c r="G88" s="271"/>
      <c r="I88" s="271"/>
      <c r="L88" s="272"/>
      <c r="M88" s="272"/>
      <c r="N88" s="272"/>
      <c r="O88" s="272"/>
      <c r="P88" s="272"/>
    </row>
    <row r="89" spans="2:16" x14ac:dyDescent="0.25">
      <c r="B89" s="271"/>
      <c r="F89" s="271"/>
      <c r="G89" s="271"/>
      <c r="I89" s="271"/>
      <c r="L89" s="272"/>
      <c r="M89" s="272"/>
      <c r="N89" s="272"/>
      <c r="O89" s="272"/>
      <c r="P89" s="272"/>
    </row>
    <row r="90" spans="2:16" x14ac:dyDescent="0.25">
      <c r="B90" s="271"/>
      <c r="F90" s="271"/>
      <c r="G90" s="271"/>
      <c r="I90" s="271"/>
      <c r="L90" s="272"/>
      <c r="M90" s="272"/>
      <c r="N90" s="272"/>
      <c r="O90" s="272"/>
      <c r="P90" s="272"/>
    </row>
    <row r="91" spans="2:16" x14ac:dyDescent="0.25">
      <c r="B91" s="271"/>
      <c r="F91" s="271"/>
      <c r="G91" s="271"/>
      <c r="I91" s="271"/>
      <c r="L91" s="272"/>
      <c r="M91" s="272"/>
      <c r="N91" s="272"/>
      <c r="O91" s="272"/>
      <c r="P91" s="272"/>
    </row>
    <row r="92" spans="2:16" x14ac:dyDescent="0.25">
      <c r="B92" s="271"/>
      <c r="F92" s="271"/>
      <c r="G92" s="271"/>
      <c r="I92" s="271"/>
      <c r="L92" s="272"/>
      <c r="M92" s="272"/>
      <c r="N92" s="272"/>
      <c r="O92" s="272"/>
      <c r="P92" s="272"/>
    </row>
    <row r="93" spans="2:16" x14ac:dyDescent="0.25">
      <c r="B93" s="271"/>
      <c r="F93" s="271"/>
      <c r="G93" s="271"/>
      <c r="I93" s="271"/>
      <c r="L93" s="272"/>
      <c r="M93" s="272"/>
      <c r="N93" s="272"/>
      <c r="O93" s="272"/>
      <c r="P93" s="272"/>
    </row>
    <row r="94" spans="2:16" x14ac:dyDescent="0.25">
      <c r="B94" s="271"/>
      <c r="F94" s="271"/>
      <c r="G94" s="271"/>
      <c r="I94" s="271"/>
      <c r="L94" s="272"/>
      <c r="M94" s="272"/>
      <c r="N94" s="272"/>
      <c r="O94" s="272"/>
      <c r="P94" s="272"/>
    </row>
    <row r="95" spans="2:16" x14ac:dyDescent="0.25">
      <c r="B95" s="271"/>
      <c r="F95" s="271"/>
      <c r="G95" s="271"/>
      <c r="I95" s="271"/>
      <c r="L95" s="272"/>
      <c r="M95" s="272"/>
      <c r="N95" s="272"/>
      <c r="O95" s="272"/>
      <c r="P95" s="272"/>
    </row>
    <row r="96" spans="2:16" x14ac:dyDescent="0.25">
      <c r="B96" s="271"/>
      <c r="F96" s="271"/>
      <c r="G96" s="271"/>
      <c r="I96" s="271"/>
      <c r="L96" s="272"/>
      <c r="M96" s="272"/>
      <c r="N96" s="272"/>
      <c r="O96" s="272"/>
      <c r="P96" s="272"/>
    </row>
    <row r="97" spans="2:16" x14ac:dyDescent="0.25">
      <c r="B97" s="271"/>
      <c r="F97" s="271"/>
      <c r="G97" s="271"/>
      <c r="I97" s="271"/>
      <c r="L97" s="272"/>
      <c r="M97" s="272"/>
      <c r="N97" s="272"/>
      <c r="O97" s="272"/>
      <c r="P97" s="272"/>
    </row>
    <row r="98" spans="2:16" x14ac:dyDescent="0.25">
      <c r="B98" s="271"/>
      <c r="F98" s="271"/>
      <c r="G98" s="271"/>
      <c r="I98" s="271"/>
      <c r="L98" s="272"/>
      <c r="M98" s="272"/>
      <c r="N98" s="272"/>
      <c r="O98" s="272"/>
      <c r="P98" s="272"/>
    </row>
    <row r="99" spans="2:16" x14ac:dyDescent="0.25">
      <c r="B99" s="271"/>
      <c r="F99" s="271"/>
      <c r="G99" s="271"/>
      <c r="I99" s="271"/>
      <c r="L99" s="272"/>
      <c r="M99" s="272"/>
      <c r="N99" s="272"/>
      <c r="O99" s="272"/>
      <c r="P99" s="272"/>
    </row>
    <row r="100" spans="2:16" x14ac:dyDescent="0.25">
      <c r="B100" s="271"/>
      <c r="F100" s="271"/>
      <c r="G100" s="271"/>
      <c r="I100" s="271"/>
      <c r="L100" s="272"/>
      <c r="M100" s="272"/>
      <c r="N100" s="272"/>
      <c r="O100" s="272"/>
      <c r="P100" s="272"/>
    </row>
    <row r="101" spans="2:16" x14ac:dyDescent="0.25">
      <c r="B101" s="271"/>
      <c r="F101" s="271"/>
      <c r="G101" s="271"/>
      <c r="I101" s="271"/>
      <c r="L101" s="272"/>
      <c r="M101" s="272"/>
      <c r="N101" s="272"/>
      <c r="O101" s="272"/>
      <c r="P101" s="272"/>
    </row>
    <row r="102" spans="2:16" x14ac:dyDescent="0.25">
      <c r="B102" s="271"/>
      <c r="F102" s="271"/>
      <c r="G102" s="271"/>
      <c r="I102" s="271"/>
      <c r="L102" s="272"/>
      <c r="M102" s="272"/>
      <c r="N102" s="272"/>
      <c r="O102" s="272"/>
      <c r="P102" s="272"/>
    </row>
    <row r="103" spans="2:16" x14ac:dyDescent="0.25">
      <c r="B103" s="271"/>
      <c r="F103" s="271"/>
      <c r="G103" s="271"/>
      <c r="I103" s="271"/>
      <c r="L103" s="272"/>
      <c r="M103" s="272"/>
      <c r="N103" s="272"/>
      <c r="O103" s="272"/>
      <c r="P103" s="272"/>
    </row>
    <row r="104" spans="2:16" x14ac:dyDescent="0.25">
      <c r="B104" s="271"/>
      <c r="F104" s="271"/>
      <c r="G104" s="271"/>
      <c r="I104" s="271"/>
      <c r="L104" s="272"/>
      <c r="M104" s="272"/>
      <c r="N104" s="272"/>
      <c r="O104" s="272"/>
      <c r="P104" s="272"/>
    </row>
    <row r="105" spans="2:16" x14ac:dyDescent="0.25">
      <c r="B105" s="271"/>
      <c r="F105" s="271"/>
      <c r="G105" s="271"/>
      <c r="I105" s="271"/>
      <c r="L105" s="272"/>
      <c r="M105" s="272"/>
      <c r="N105" s="272"/>
      <c r="O105" s="272"/>
      <c r="P105" s="272"/>
    </row>
    <row r="106" spans="2:16" x14ac:dyDescent="0.25">
      <c r="B106" s="271"/>
      <c r="F106" s="271"/>
      <c r="G106" s="271"/>
      <c r="I106" s="271"/>
      <c r="L106" s="272"/>
      <c r="M106" s="272"/>
      <c r="N106" s="272"/>
      <c r="O106" s="272"/>
      <c r="P106" s="272"/>
    </row>
    <row r="107" spans="2:16" x14ac:dyDescent="0.25">
      <c r="B107" s="271"/>
      <c r="F107" s="271"/>
      <c r="G107" s="271"/>
      <c r="I107" s="271"/>
      <c r="L107" s="272"/>
      <c r="M107" s="272"/>
      <c r="N107" s="272"/>
      <c r="O107" s="272"/>
      <c r="P107" s="272"/>
    </row>
    <row r="108" spans="2:16" x14ac:dyDescent="0.25">
      <c r="B108" s="271"/>
      <c r="F108" s="271"/>
      <c r="G108" s="271"/>
      <c r="I108" s="271"/>
      <c r="L108" s="272"/>
      <c r="M108" s="272"/>
      <c r="N108" s="272"/>
      <c r="O108" s="272"/>
      <c r="P108" s="272"/>
    </row>
    <row r="109" spans="2:16" x14ac:dyDescent="0.25">
      <c r="B109" s="271"/>
      <c r="F109" s="271"/>
      <c r="G109" s="271"/>
      <c r="I109" s="271"/>
      <c r="L109" s="272"/>
      <c r="M109" s="272"/>
      <c r="N109" s="272"/>
      <c r="O109" s="272"/>
      <c r="P109" s="272"/>
    </row>
    <row r="110" spans="2:16" x14ac:dyDescent="0.25">
      <c r="B110" s="271"/>
      <c r="F110" s="271"/>
      <c r="G110" s="271"/>
      <c r="I110" s="271"/>
      <c r="L110" s="272"/>
      <c r="M110" s="272"/>
      <c r="N110" s="272"/>
      <c r="O110" s="272"/>
      <c r="P110" s="272"/>
    </row>
    <row r="111" spans="2:16" x14ac:dyDescent="0.25">
      <c r="B111" s="271"/>
      <c r="F111" s="271"/>
      <c r="G111" s="271"/>
      <c r="I111" s="271"/>
      <c r="L111" s="272"/>
      <c r="M111" s="272"/>
      <c r="N111" s="272"/>
      <c r="O111" s="272"/>
      <c r="P111" s="272"/>
    </row>
    <row r="112" spans="2:16" x14ac:dyDescent="0.25">
      <c r="B112" s="271"/>
      <c r="F112" s="271"/>
      <c r="G112" s="271"/>
      <c r="I112" s="271"/>
      <c r="L112" s="272"/>
      <c r="M112" s="272"/>
      <c r="N112" s="272"/>
      <c r="O112" s="272"/>
      <c r="P112" s="272"/>
    </row>
    <row r="113" spans="2:16" x14ac:dyDescent="0.25">
      <c r="B113" s="271"/>
      <c r="F113" s="271"/>
      <c r="G113" s="271"/>
      <c r="I113" s="271"/>
      <c r="L113" s="272"/>
      <c r="M113" s="272"/>
      <c r="N113" s="272"/>
      <c r="O113" s="272"/>
      <c r="P113" s="272"/>
    </row>
    <row r="114" spans="2:16" x14ac:dyDescent="0.25">
      <c r="B114" s="271"/>
      <c r="F114" s="271"/>
      <c r="G114" s="271"/>
      <c r="I114" s="271"/>
      <c r="L114" s="272"/>
      <c r="M114" s="272"/>
      <c r="N114" s="272"/>
      <c r="O114" s="272"/>
      <c r="P114" s="272"/>
    </row>
    <row r="115" spans="2:16" x14ac:dyDescent="0.25">
      <c r="B115" s="271"/>
      <c r="F115" s="271"/>
      <c r="G115" s="271"/>
      <c r="I115" s="271"/>
      <c r="L115" s="272"/>
      <c r="M115" s="272"/>
      <c r="N115" s="272"/>
      <c r="O115" s="272"/>
      <c r="P115" s="272"/>
    </row>
    <row r="116" spans="2:16" x14ac:dyDescent="0.25">
      <c r="B116" s="271"/>
      <c r="F116" s="271"/>
      <c r="G116" s="271"/>
      <c r="I116" s="271"/>
      <c r="L116" s="272"/>
      <c r="M116" s="272"/>
      <c r="N116" s="272"/>
      <c r="O116" s="272"/>
      <c r="P116" s="272"/>
    </row>
    <row r="117" spans="2:16" x14ac:dyDescent="0.25">
      <c r="B117" s="271"/>
      <c r="F117" s="271"/>
      <c r="G117" s="271"/>
      <c r="I117" s="271"/>
      <c r="L117" s="272"/>
      <c r="M117" s="272"/>
      <c r="N117" s="272"/>
      <c r="O117" s="272"/>
      <c r="P117" s="272"/>
    </row>
    <row r="118" spans="2:16" x14ac:dyDescent="0.25">
      <c r="B118" s="271"/>
      <c r="F118" s="271"/>
      <c r="G118" s="271"/>
      <c r="I118" s="271"/>
      <c r="L118" s="272"/>
      <c r="M118" s="272"/>
      <c r="N118" s="272"/>
      <c r="O118" s="272"/>
      <c r="P118" s="272"/>
    </row>
    <row r="119" spans="2:16" x14ac:dyDescent="0.25">
      <c r="B119" s="271"/>
      <c r="F119" s="271"/>
      <c r="G119" s="271"/>
      <c r="I119" s="271"/>
      <c r="L119" s="272"/>
      <c r="M119" s="272"/>
      <c r="N119" s="272"/>
      <c r="O119" s="272"/>
      <c r="P119" s="272"/>
    </row>
    <row r="120" spans="2:16" x14ac:dyDescent="0.25">
      <c r="B120" s="271"/>
      <c r="F120" s="271"/>
      <c r="G120" s="271"/>
      <c r="I120" s="271"/>
      <c r="L120" s="272"/>
      <c r="M120" s="272"/>
      <c r="N120" s="272"/>
      <c r="O120" s="272"/>
      <c r="P120" s="272"/>
    </row>
    <row r="121" spans="2:16" x14ac:dyDescent="0.25">
      <c r="B121" s="271"/>
      <c r="F121" s="271"/>
      <c r="G121" s="271"/>
      <c r="I121" s="271"/>
      <c r="L121" s="272"/>
      <c r="M121" s="272"/>
      <c r="N121" s="272"/>
      <c r="O121" s="272"/>
      <c r="P121" s="272"/>
    </row>
    <row r="122" spans="2:16" x14ac:dyDescent="0.25">
      <c r="B122" s="271"/>
      <c r="F122" s="271"/>
      <c r="G122" s="271"/>
      <c r="I122" s="271"/>
      <c r="L122" s="272"/>
      <c r="M122" s="272"/>
      <c r="N122" s="272"/>
      <c r="O122" s="272"/>
      <c r="P122" s="272"/>
    </row>
    <row r="123" spans="2:16" x14ac:dyDescent="0.25">
      <c r="B123" s="271"/>
      <c r="F123" s="271"/>
      <c r="G123" s="271"/>
      <c r="I123" s="271"/>
      <c r="L123" s="272"/>
      <c r="M123" s="272"/>
      <c r="N123" s="272"/>
      <c r="O123" s="272"/>
      <c r="P123" s="272"/>
    </row>
    <row r="124" spans="2:16" x14ac:dyDescent="0.25">
      <c r="B124" s="271"/>
      <c r="F124" s="271"/>
      <c r="G124" s="271"/>
      <c r="I124" s="271"/>
      <c r="L124" s="272"/>
      <c r="M124" s="272"/>
      <c r="N124" s="272"/>
      <c r="O124" s="272"/>
      <c r="P124" s="272"/>
    </row>
    <row r="125" spans="2:16" x14ac:dyDescent="0.25">
      <c r="B125" s="271"/>
      <c r="F125" s="271"/>
      <c r="G125" s="271"/>
      <c r="I125" s="271"/>
      <c r="L125" s="272"/>
      <c r="M125" s="272"/>
      <c r="N125" s="272"/>
      <c r="O125" s="272"/>
      <c r="P125" s="272"/>
    </row>
    <row r="126" spans="2:16" x14ac:dyDescent="0.25">
      <c r="B126" s="271"/>
      <c r="F126" s="271"/>
      <c r="G126" s="271"/>
      <c r="I126" s="271"/>
      <c r="L126" s="272"/>
      <c r="M126" s="272"/>
      <c r="N126" s="272"/>
      <c r="O126" s="272"/>
      <c r="P126" s="272"/>
    </row>
    <row r="127" spans="2:16" x14ac:dyDescent="0.25">
      <c r="B127" s="271"/>
      <c r="F127" s="271"/>
      <c r="G127" s="271"/>
      <c r="I127" s="271"/>
      <c r="L127" s="272"/>
      <c r="M127" s="272"/>
      <c r="N127" s="272"/>
      <c r="O127" s="272"/>
      <c r="P127" s="272"/>
    </row>
    <row r="128" spans="2:16" x14ac:dyDescent="0.25">
      <c r="B128" s="271"/>
      <c r="F128" s="271"/>
      <c r="G128" s="271"/>
      <c r="I128" s="271"/>
      <c r="L128" s="272"/>
      <c r="M128" s="272"/>
      <c r="N128" s="272"/>
      <c r="O128" s="272"/>
      <c r="P128" s="272"/>
    </row>
    <row r="129" spans="2:16" x14ac:dyDescent="0.25">
      <c r="B129" s="271"/>
      <c r="F129" s="271"/>
      <c r="G129" s="271"/>
      <c r="I129" s="271"/>
      <c r="L129" s="272"/>
      <c r="M129" s="272"/>
      <c r="N129" s="272"/>
      <c r="O129" s="272"/>
      <c r="P129" s="272"/>
    </row>
    <row r="130" spans="2:16" x14ac:dyDescent="0.25">
      <c r="B130" s="271"/>
      <c r="F130" s="271"/>
      <c r="G130" s="271"/>
      <c r="I130" s="271"/>
      <c r="L130" s="272"/>
      <c r="M130" s="272"/>
      <c r="N130" s="272"/>
      <c r="O130" s="272"/>
      <c r="P130" s="272"/>
    </row>
    <row r="131" spans="2:16" x14ac:dyDescent="0.25">
      <c r="B131" s="271"/>
      <c r="F131" s="271"/>
      <c r="G131" s="271"/>
      <c r="I131" s="271"/>
      <c r="L131" s="272"/>
      <c r="M131" s="272"/>
      <c r="N131" s="272"/>
      <c r="O131" s="272"/>
      <c r="P131" s="272"/>
    </row>
    <row r="132" spans="2:16" x14ac:dyDescent="0.25">
      <c r="B132" s="271"/>
      <c r="F132" s="271"/>
      <c r="G132" s="271"/>
      <c r="I132" s="271"/>
      <c r="L132" s="272"/>
      <c r="M132" s="272"/>
      <c r="N132" s="272"/>
      <c r="O132" s="272"/>
      <c r="P132" s="272"/>
    </row>
    <row r="133" spans="2:16" x14ac:dyDescent="0.25">
      <c r="B133" s="271"/>
      <c r="F133" s="271"/>
      <c r="G133" s="271"/>
      <c r="I133" s="271"/>
      <c r="L133" s="272"/>
      <c r="M133" s="272"/>
      <c r="N133" s="272"/>
      <c r="O133" s="272"/>
      <c r="P133" s="272"/>
    </row>
    <row r="134" spans="2:16" x14ac:dyDescent="0.25">
      <c r="B134" s="271"/>
      <c r="F134" s="271"/>
      <c r="G134" s="271"/>
      <c r="I134" s="271"/>
      <c r="L134" s="272"/>
      <c r="M134" s="272"/>
      <c r="N134" s="272"/>
      <c r="O134" s="272"/>
      <c r="P134" s="272"/>
    </row>
    <row r="135" spans="2:16" x14ac:dyDescent="0.25">
      <c r="B135" s="271"/>
      <c r="F135" s="271"/>
      <c r="G135" s="271"/>
      <c r="I135" s="271"/>
      <c r="L135" s="272"/>
      <c r="M135" s="272"/>
      <c r="N135" s="272"/>
      <c r="O135" s="272"/>
      <c r="P135" s="272"/>
    </row>
    <row r="136" spans="2:16" x14ac:dyDescent="0.25">
      <c r="B136" s="271"/>
      <c r="F136" s="271"/>
      <c r="G136" s="271"/>
      <c r="I136" s="271"/>
      <c r="L136" s="272"/>
      <c r="M136" s="272"/>
      <c r="N136" s="272"/>
      <c r="O136" s="272"/>
      <c r="P136" s="272"/>
    </row>
    <row r="137" spans="2:16" x14ac:dyDescent="0.25">
      <c r="B137" s="271"/>
      <c r="F137" s="271"/>
      <c r="G137" s="271"/>
      <c r="I137" s="271"/>
      <c r="L137" s="272"/>
      <c r="M137" s="272"/>
      <c r="N137" s="272"/>
      <c r="O137" s="272"/>
      <c r="P137" s="272"/>
    </row>
    <row r="138" spans="2:16" x14ac:dyDescent="0.25">
      <c r="B138" s="271"/>
      <c r="F138" s="271"/>
      <c r="G138" s="271"/>
      <c r="I138" s="271"/>
      <c r="L138" s="272"/>
      <c r="M138" s="272"/>
      <c r="N138" s="272"/>
      <c r="O138" s="272"/>
      <c r="P138" s="272"/>
    </row>
    <row r="139" spans="2:16" x14ac:dyDescent="0.25">
      <c r="B139" s="271"/>
      <c r="F139" s="271"/>
      <c r="G139" s="271"/>
      <c r="I139" s="271"/>
      <c r="L139" s="272"/>
      <c r="M139" s="272"/>
      <c r="N139" s="272"/>
      <c r="O139" s="272"/>
      <c r="P139" s="272"/>
    </row>
    <row r="140" spans="2:16" x14ac:dyDescent="0.25">
      <c r="B140" s="271"/>
      <c r="F140" s="271"/>
      <c r="G140" s="271"/>
      <c r="I140" s="271"/>
      <c r="L140" s="272"/>
      <c r="M140" s="272"/>
      <c r="N140" s="272"/>
      <c r="O140" s="272"/>
      <c r="P140" s="272"/>
    </row>
    <row r="141" spans="2:16" x14ac:dyDescent="0.25">
      <c r="B141" s="271"/>
      <c r="F141" s="271"/>
      <c r="G141" s="271"/>
      <c r="I141" s="271"/>
    </row>
    <row r="142" spans="2:16" x14ac:dyDescent="0.25">
      <c r="B142" s="271"/>
      <c r="F142" s="271"/>
      <c r="G142" s="271"/>
      <c r="I142" s="271"/>
      <c r="L142" s="271"/>
      <c r="M142" s="271"/>
      <c r="N142" s="271"/>
      <c r="O142" s="271"/>
      <c r="P142" s="271"/>
    </row>
    <row r="143" spans="2:16" x14ac:dyDescent="0.25">
      <c r="B143" s="271"/>
      <c r="F143" s="271"/>
      <c r="G143" s="271"/>
      <c r="I143" s="271"/>
      <c r="L143" s="271"/>
      <c r="M143" s="271"/>
      <c r="N143" s="271"/>
      <c r="O143" s="271"/>
      <c r="P143" s="271"/>
    </row>
  </sheetData>
  <mergeCells count="60">
    <mergeCell ref="B36:F36"/>
    <mergeCell ref="E43:F43"/>
    <mergeCell ref="B24:D24"/>
    <mergeCell ref="B25:D25"/>
    <mergeCell ref="B26:F26"/>
    <mergeCell ref="B27:D27"/>
    <mergeCell ref="B29:F29"/>
    <mergeCell ref="B32:D32"/>
    <mergeCell ref="B33:D33"/>
    <mergeCell ref="B34:D34"/>
    <mergeCell ref="B35:D35"/>
    <mergeCell ref="A40:F40"/>
    <mergeCell ref="A36:A39"/>
    <mergeCell ref="B37:D37"/>
    <mergeCell ref="B38:D38"/>
    <mergeCell ref="B39:D39"/>
    <mergeCell ref="A5:A9"/>
    <mergeCell ref="A10:A14"/>
    <mergeCell ref="A15:A18"/>
    <mergeCell ref="A19:A21"/>
    <mergeCell ref="A22:A25"/>
    <mergeCell ref="B7:D7"/>
    <mergeCell ref="B8:D8"/>
    <mergeCell ref="B22:F22"/>
    <mergeCell ref="B17:D17"/>
    <mergeCell ref="B16:D16"/>
    <mergeCell ref="B12:D12"/>
    <mergeCell ref="B18:D18"/>
    <mergeCell ref="B20:D20"/>
    <mergeCell ref="B21:D21"/>
    <mergeCell ref="B14:D14"/>
    <mergeCell ref="B15:F15"/>
    <mergeCell ref="B19:F19"/>
    <mergeCell ref="P3:P4"/>
    <mergeCell ref="K3:K4"/>
    <mergeCell ref="E3:E4"/>
    <mergeCell ref="B5:F5"/>
    <mergeCell ref="B6:D6"/>
    <mergeCell ref="B31:D31"/>
    <mergeCell ref="B11:D11"/>
    <mergeCell ref="B13:D13"/>
    <mergeCell ref="B23:D23"/>
    <mergeCell ref="B9:D9"/>
    <mergeCell ref="B10:F10"/>
    <mergeCell ref="A29:A35"/>
    <mergeCell ref="B28:D28"/>
    <mergeCell ref="A26:A28"/>
    <mergeCell ref="A1:P2"/>
    <mergeCell ref="L3:L4"/>
    <mergeCell ref="M3:M4"/>
    <mergeCell ref="N3:N4"/>
    <mergeCell ref="F3:F4"/>
    <mergeCell ref="H3:H4"/>
    <mergeCell ref="J3:J4"/>
    <mergeCell ref="I3:I4"/>
    <mergeCell ref="G3:G4"/>
    <mergeCell ref="O3:O4"/>
    <mergeCell ref="C4:D4"/>
    <mergeCell ref="A3:D3"/>
    <mergeCell ref="B30:D30"/>
  </mergeCells>
  <pageMargins left="0.25" right="0.25" top="0.75" bottom="0.75" header="0.3" footer="0.3"/>
  <pageSetup paperSize="8" scale="98" fitToHeight="0" orientation="landscape"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0"/>
  <sheetViews>
    <sheetView zoomScale="85" zoomScaleNormal="85" workbookViewId="0">
      <selection activeCell="E13" sqref="E13"/>
    </sheetView>
  </sheetViews>
  <sheetFormatPr baseColWidth="10" defaultRowHeight="15" x14ac:dyDescent="0.25"/>
  <cols>
    <col min="1" max="1" width="6.140625" style="271" bestFit="1" customWidth="1"/>
    <col min="2" max="2" width="4.85546875" style="271" customWidth="1"/>
    <col min="3" max="3" width="3.85546875" style="271" customWidth="1"/>
    <col min="4" max="4" width="20.140625" style="271" customWidth="1"/>
    <col min="5" max="5" width="32.85546875" style="271" customWidth="1"/>
    <col min="6" max="6" width="12.140625" style="271" bestFit="1" customWidth="1"/>
    <col min="7" max="7" width="57.5703125" style="271" customWidth="1"/>
    <col min="8" max="8" width="16.7109375" style="271" customWidth="1"/>
    <col min="9" max="9" width="7.7109375" style="271" bestFit="1" customWidth="1"/>
    <col min="10" max="14" width="5.140625" style="271" bestFit="1" customWidth="1"/>
    <col min="15" max="16384" width="11.42578125" style="271"/>
  </cols>
  <sheetData>
    <row r="1" spans="1:14" x14ac:dyDescent="0.25">
      <c r="A1" s="552" t="s">
        <v>236</v>
      </c>
      <c r="B1" s="553"/>
      <c r="C1" s="553"/>
      <c r="D1" s="553"/>
      <c r="E1" s="553"/>
      <c r="F1" s="553"/>
      <c r="G1" s="553"/>
      <c r="H1" s="553"/>
      <c r="I1" s="553"/>
      <c r="J1" s="553"/>
      <c r="K1" s="553"/>
      <c r="L1" s="553"/>
      <c r="M1" s="553"/>
      <c r="N1" s="554"/>
    </row>
    <row r="2" spans="1:14" x14ac:dyDescent="0.25">
      <c r="A2" s="555"/>
      <c r="B2" s="556"/>
      <c r="C2" s="556"/>
      <c r="D2" s="556"/>
      <c r="E2" s="556"/>
      <c r="F2" s="556"/>
      <c r="G2" s="556"/>
      <c r="H2" s="556"/>
      <c r="I2" s="556"/>
      <c r="J2" s="556"/>
      <c r="K2" s="556"/>
      <c r="L2" s="556"/>
      <c r="M2" s="556"/>
      <c r="N2" s="557"/>
    </row>
    <row r="3" spans="1:14" s="292" customFormat="1" x14ac:dyDescent="0.25">
      <c r="A3" s="558" t="s">
        <v>0</v>
      </c>
      <c r="B3" s="522"/>
      <c r="C3" s="522"/>
      <c r="D3" s="522"/>
      <c r="E3" s="507" t="s">
        <v>1</v>
      </c>
      <c r="F3" s="507" t="s">
        <v>27</v>
      </c>
      <c r="G3" s="507" t="s">
        <v>2</v>
      </c>
      <c r="H3" s="507" t="s">
        <v>33</v>
      </c>
      <c r="I3" s="507" t="s">
        <v>32</v>
      </c>
      <c r="J3" s="507">
        <v>2014</v>
      </c>
      <c r="K3" s="507">
        <v>2015</v>
      </c>
      <c r="L3" s="507">
        <v>2016</v>
      </c>
      <c r="M3" s="507">
        <v>2017</v>
      </c>
      <c r="N3" s="559">
        <v>2018</v>
      </c>
    </row>
    <row r="4" spans="1:14" s="292" customFormat="1" ht="15.75" thickBot="1" x14ac:dyDescent="0.3">
      <c r="A4" s="322" t="s">
        <v>237</v>
      </c>
      <c r="B4" s="508" t="s">
        <v>6</v>
      </c>
      <c r="C4" s="509"/>
      <c r="D4" s="324" t="s">
        <v>45</v>
      </c>
      <c r="E4" s="508"/>
      <c r="F4" s="508"/>
      <c r="G4" s="508"/>
      <c r="H4" s="508"/>
      <c r="I4" s="508"/>
      <c r="J4" s="508"/>
      <c r="K4" s="508"/>
      <c r="L4" s="508"/>
      <c r="M4" s="508"/>
      <c r="N4" s="560"/>
    </row>
    <row r="5" spans="1:14" s="293" customFormat="1" x14ac:dyDescent="0.25">
      <c r="A5" s="549" t="s">
        <v>43</v>
      </c>
      <c r="B5" s="551" t="s">
        <v>246</v>
      </c>
      <c r="C5" s="519"/>
      <c r="D5" s="519"/>
      <c r="E5" s="325"/>
      <c r="F5" s="109">
        <f>SUM(F6:F19)</f>
        <v>1682762</v>
      </c>
      <c r="G5" s="326"/>
      <c r="H5" s="327"/>
      <c r="I5" s="328"/>
      <c r="J5" s="327"/>
      <c r="K5" s="327"/>
      <c r="L5" s="327"/>
      <c r="M5" s="327"/>
      <c r="N5" s="329"/>
    </row>
    <row r="6" spans="1:14" ht="30" x14ac:dyDescent="0.25">
      <c r="A6" s="549"/>
      <c r="B6" s="538">
        <v>152</v>
      </c>
      <c r="C6" s="539"/>
      <c r="D6" s="330" t="s">
        <v>44</v>
      </c>
      <c r="E6" s="48" t="s">
        <v>49</v>
      </c>
      <c r="F6" s="331">
        <v>180000</v>
      </c>
      <c r="G6" s="195" t="s">
        <v>48</v>
      </c>
      <c r="H6" s="73" t="s">
        <v>41</v>
      </c>
      <c r="I6" s="25">
        <v>1</v>
      </c>
      <c r="J6" s="332"/>
      <c r="K6" s="333"/>
      <c r="L6" s="334"/>
      <c r="M6" s="334"/>
      <c r="N6" s="335"/>
    </row>
    <row r="7" spans="1:14" ht="30" x14ac:dyDescent="0.25">
      <c r="A7" s="549"/>
      <c r="B7" s="538">
        <v>153</v>
      </c>
      <c r="C7" s="539"/>
      <c r="D7" s="330" t="s">
        <v>44</v>
      </c>
      <c r="E7" s="48" t="s">
        <v>56</v>
      </c>
      <c r="F7" s="111">
        <v>110000</v>
      </c>
      <c r="G7" s="196" t="s">
        <v>55</v>
      </c>
      <c r="H7" s="113" t="s">
        <v>41</v>
      </c>
      <c r="I7" s="25">
        <v>3</v>
      </c>
      <c r="J7" s="333"/>
      <c r="K7" s="332"/>
      <c r="L7" s="332"/>
      <c r="M7" s="336"/>
      <c r="N7" s="337"/>
    </row>
    <row r="8" spans="1:14" ht="30" x14ac:dyDescent="0.25">
      <c r="A8" s="549"/>
      <c r="B8" s="538">
        <v>154</v>
      </c>
      <c r="C8" s="539"/>
      <c r="D8" s="277" t="s">
        <v>44</v>
      </c>
      <c r="E8" s="48" t="s">
        <v>49</v>
      </c>
      <c r="F8" s="331">
        <v>315592</v>
      </c>
      <c r="G8" s="48" t="s">
        <v>42</v>
      </c>
      <c r="H8" s="113" t="s">
        <v>41</v>
      </c>
      <c r="I8" s="25">
        <v>1</v>
      </c>
      <c r="J8" s="336"/>
      <c r="K8" s="336"/>
      <c r="L8" s="333"/>
      <c r="M8" s="333"/>
      <c r="N8" s="338"/>
    </row>
    <row r="9" spans="1:14" ht="62.25" customHeight="1" x14ac:dyDescent="0.25">
      <c r="A9" s="549"/>
      <c r="B9" s="538">
        <v>155</v>
      </c>
      <c r="C9" s="539"/>
      <c r="D9" s="277" t="s">
        <v>118</v>
      </c>
      <c r="E9" s="48" t="s">
        <v>56</v>
      </c>
      <c r="F9" s="331">
        <v>41000</v>
      </c>
      <c r="G9" s="84" t="s">
        <v>124</v>
      </c>
      <c r="H9" s="113" t="s">
        <v>119</v>
      </c>
      <c r="I9" s="25">
        <v>3</v>
      </c>
      <c r="J9" s="333"/>
      <c r="K9" s="336"/>
      <c r="L9" s="339"/>
      <c r="M9" s="339"/>
      <c r="N9" s="335"/>
    </row>
    <row r="10" spans="1:14" ht="46.5" customHeight="1" x14ac:dyDescent="0.25">
      <c r="A10" s="549"/>
      <c r="B10" s="538">
        <v>156</v>
      </c>
      <c r="C10" s="539"/>
      <c r="D10" s="277" t="s">
        <v>118</v>
      </c>
      <c r="E10" s="48" t="s">
        <v>56</v>
      </c>
      <c r="F10" s="331">
        <v>155600</v>
      </c>
      <c r="G10" s="84" t="s">
        <v>125</v>
      </c>
      <c r="H10" s="113" t="s">
        <v>119</v>
      </c>
      <c r="I10" s="25">
        <v>3</v>
      </c>
      <c r="J10" s="333"/>
      <c r="K10" s="336"/>
      <c r="L10" s="339"/>
      <c r="M10" s="339"/>
      <c r="N10" s="335"/>
    </row>
    <row r="11" spans="1:14" ht="75" customHeight="1" x14ac:dyDescent="0.25">
      <c r="A11" s="549"/>
      <c r="B11" s="540">
        <v>157</v>
      </c>
      <c r="C11" s="541"/>
      <c r="D11" s="388" t="s">
        <v>83</v>
      </c>
      <c r="E11" s="389" t="s">
        <v>306</v>
      </c>
      <c r="F11" s="390">
        <v>56100</v>
      </c>
      <c r="G11" s="391" t="s">
        <v>85</v>
      </c>
      <c r="H11" s="392" t="s">
        <v>82</v>
      </c>
      <c r="I11" s="25"/>
      <c r="J11" s="339"/>
      <c r="K11" s="333"/>
      <c r="L11" s="332"/>
      <c r="M11" s="336"/>
      <c r="N11" s="337"/>
    </row>
    <row r="12" spans="1:14" ht="55.5" customHeight="1" x14ac:dyDescent="0.25">
      <c r="A12" s="549"/>
      <c r="B12" s="540">
        <v>158</v>
      </c>
      <c r="C12" s="541"/>
      <c r="D12" s="388" t="s">
        <v>83</v>
      </c>
      <c r="E12" s="389" t="s">
        <v>306</v>
      </c>
      <c r="F12" s="390">
        <v>68800</v>
      </c>
      <c r="G12" s="391" t="s">
        <v>85</v>
      </c>
      <c r="H12" s="392" t="s">
        <v>82</v>
      </c>
      <c r="I12" s="25"/>
      <c r="J12" s="339"/>
      <c r="K12" s="333"/>
      <c r="L12" s="332"/>
      <c r="M12" s="336"/>
      <c r="N12" s="337"/>
    </row>
    <row r="13" spans="1:14" ht="45" x14ac:dyDescent="0.25">
      <c r="A13" s="549"/>
      <c r="B13" s="538">
        <v>159</v>
      </c>
      <c r="C13" s="539"/>
      <c r="D13" s="330" t="s">
        <v>58</v>
      </c>
      <c r="E13" s="48" t="s">
        <v>49</v>
      </c>
      <c r="F13" s="340" t="s">
        <v>103</v>
      </c>
      <c r="G13" s="194" t="s">
        <v>75</v>
      </c>
      <c r="H13" s="113" t="s">
        <v>59</v>
      </c>
      <c r="I13" s="25">
        <v>1</v>
      </c>
      <c r="J13" s="339"/>
      <c r="K13" s="339"/>
      <c r="L13" s="341"/>
      <c r="M13" s="334"/>
      <c r="N13" s="337"/>
    </row>
    <row r="14" spans="1:14" s="35" customFormat="1" ht="84" customHeight="1" x14ac:dyDescent="0.25">
      <c r="A14" s="549"/>
      <c r="B14" s="538">
        <v>160</v>
      </c>
      <c r="C14" s="539"/>
      <c r="D14" s="71" t="s">
        <v>126</v>
      </c>
      <c r="E14" s="71" t="s">
        <v>81</v>
      </c>
      <c r="F14" s="342">
        <v>500000</v>
      </c>
      <c r="G14" s="71" t="s">
        <v>79</v>
      </c>
      <c r="H14" s="73" t="s">
        <v>80</v>
      </c>
      <c r="I14" s="38">
        <v>2</v>
      </c>
      <c r="J14" s="343"/>
      <c r="K14" s="343"/>
      <c r="L14" s="343"/>
      <c r="M14" s="343"/>
      <c r="N14" s="344"/>
    </row>
    <row r="15" spans="1:14" s="35" customFormat="1" x14ac:dyDescent="0.25">
      <c r="A15" s="549"/>
      <c r="B15" s="538">
        <v>161</v>
      </c>
      <c r="C15" s="539"/>
      <c r="D15" s="71" t="s">
        <v>91</v>
      </c>
      <c r="E15" s="71" t="s">
        <v>81</v>
      </c>
      <c r="F15" s="342">
        <v>190000</v>
      </c>
      <c r="G15" s="71" t="s">
        <v>93</v>
      </c>
      <c r="H15" s="73" t="s">
        <v>90</v>
      </c>
      <c r="I15" s="38">
        <v>3</v>
      </c>
      <c r="J15" s="343"/>
      <c r="K15" s="343"/>
      <c r="L15" s="343"/>
      <c r="M15" s="343"/>
      <c r="N15" s="344"/>
    </row>
    <row r="16" spans="1:14" s="35" customFormat="1" ht="30" x14ac:dyDescent="0.25">
      <c r="A16" s="549"/>
      <c r="B16" s="538">
        <v>162</v>
      </c>
      <c r="C16" s="539"/>
      <c r="D16" s="71" t="s">
        <v>118</v>
      </c>
      <c r="E16" s="71" t="s">
        <v>81</v>
      </c>
      <c r="F16" s="342">
        <v>65670</v>
      </c>
      <c r="G16" s="84" t="s">
        <v>121</v>
      </c>
      <c r="H16" s="73" t="s">
        <v>122</v>
      </c>
      <c r="I16" s="38">
        <v>2</v>
      </c>
      <c r="J16" s="343"/>
      <c r="K16" s="345"/>
      <c r="L16" s="343"/>
      <c r="M16" s="346"/>
      <c r="N16" s="347"/>
    </row>
    <row r="17" spans="1:14" s="35" customFormat="1" ht="30" x14ac:dyDescent="0.25">
      <c r="A17" s="549"/>
      <c r="B17" s="538">
        <v>163</v>
      </c>
      <c r="C17" s="539"/>
      <c r="D17" s="71" t="s">
        <v>118</v>
      </c>
      <c r="E17" s="71" t="s">
        <v>81</v>
      </c>
      <c r="F17" s="348" t="s">
        <v>103</v>
      </c>
      <c r="G17" s="85" t="s">
        <v>123</v>
      </c>
      <c r="H17" s="73" t="s">
        <v>122</v>
      </c>
      <c r="I17" s="38">
        <v>2</v>
      </c>
      <c r="J17" s="343"/>
      <c r="K17" s="349"/>
      <c r="L17" s="349"/>
      <c r="M17" s="345"/>
      <c r="N17" s="347"/>
    </row>
    <row r="18" spans="1:14" s="35" customFormat="1" ht="45" x14ac:dyDescent="0.25">
      <c r="A18" s="549"/>
      <c r="B18" s="538">
        <v>164</v>
      </c>
      <c r="C18" s="539"/>
      <c r="D18" s="71" t="s">
        <v>105</v>
      </c>
      <c r="E18" s="48" t="s">
        <v>49</v>
      </c>
      <c r="F18" s="348" t="s">
        <v>103</v>
      </c>
      <c r="G18" s="71" t="s">
        <v>108</v>
      </c>
      <c r="H18" s="73" t="s">
        <v>106</v>
      </c>
      <c r="I18" s="38">
        <v>1</v>
      </c>
      <c r="J18" s="343"/>
      <c r="K18" s="343"/>
      <c r="L18" s="350"/>
      <c r="M18" s="346"/>
      <c r="N18" s="351"/>
    </row>
    <row r="19" spans="1:14" ht="60.75" thickBot="1" x14ac:dyDescent="0.3">
      <c r="A19" s="549"/>
      <c r="B19" s="538">
        <v>165</v>
      </c>
      <c r="C19" s="539"/>
      <c r="D19" s="277" t="s">
        <v>58</v>
      </c>
      <c r="E19" s="48" t="s">
        <v>49</v>
      </c>
      <c r="F19" s="340" t="s">
        <v>103</v>
      </c>
      <c r="G19" s="59" t="s">
        <v>229</v>
      </c>
      <c r="H19" s="113" t="s">
        <v>59</v>
      </c>
      <c r="I19" s="25">
        <v>1</v>
      </c>
      <c r="J19" s="352"/>
      <c r="K19" s="352"/>
      <c r="L19" s="353"/>
      <c r="M19" s="354"/>
      <c r="N19" s="355"/>
    </row>
    <row r="20" spans="1:14" s="35" customFormat="1" ht="15" customHeight="1" x14ac:dyDescent="0.25">
      <c r="A20" s="546" t="s">
        <v>43</v>
      </c>
      <c r="B20" s="529" t="s">
        <v>247</v>
      </c>
      <c r="C20" s="550"/>
      <c r="D20" s="550"/>
      <c r="E20" s="550"/>
      <c r="F20" s="356">
        <f>SUM(F21:F23)</f>
        <v>465000</v>
      </c>
      <c r="G20" s="357"/>
      <c r="H20" s="357"/>
      <c r="I20" s="358"/>
      <c r="J20" s="358"/>
      <c r="K20" s="357"/>
      <c r="L20" s="357"/>
      <c r="M20" s="357"/>
      <c r="N20" s="359"/>
    </row>
    <row r="21" spans="1:14" s="35" customFormat="1" ht="199.5" customHeight="1" x14ac:dyDescent="0.25">
      <c r="A21" s="547"/>
      <c r="B21" s="542">
        <v>166</v>
      </c>
      <c r="C21" s="543"/>
      <c r="D21" s="71" t="s">
        <v>129</v>
      </c>
      <c r="E21" s="71" t="s">
        <v>164</v>
      </c>
      <c r="F21" s="67">
        <v>315000</v>
      </c>
      <c r="G21" s="73" t="s">
        <v>149</v>
      </c>
      <c r="H21" s="75" t="s">
        <v>232</v>
      </c>
      <c r="I21" s="290">
        <v>2</v>
      </c>
      <c r="J21" s="360"/>
      <c r="K21" s="361"/>
      <c r="L21" s="362"/>
      <c r="M21" s="363"/>
      <c r="N21" s="364"/>
    </row>
    <row r="22" spans="1:14" s="35" customFormat="1" ht="84" customHeight="1" x14ac:dyDescent="0.25">
      <c r="A22" s="547"/>
      <c r="B22" s="542">
        <v>167</v>
      </c>
      <c r="C22" s="543"/>
      <c r="D22" s="119" t="s">
        <v>129</v>
      </c>
      <c r="E22" s="93" t="s">
        <v>165</v>
      </c>
      <c r="F22" s="67">
        <v>100000</v>
      </c>
      <c r="G22" s="73" t="s">
        <v>104</v>
      </c>
      <c r="H22" s="59" t="s">
        <v>167</v>
      </c>
      <c r="I22" s="290">
        <v>1</v>
      </c>
      <c r="J22" s="361"/>
      <c r="K22" s="363"/>
      <c r="L22" s="362"/>
      <c r="M22" s="363"/>
      <c r="N22" s="364"/>
    </row>
    <row r="23" spans="1:14" s="35" customFormat="1" ht="102" customHeight="1" thickBot="1" x14ac:dyDescent="0.3">
      <c r="A23" s="548"/>
      <c r="B23" s="536">
        <v>168</v>
      </c>
      <c r="C23" s="537"/>
      <c r="D23" s="210" t="s">
        <v>129</v>
      </c>
      <c r="E23" s="211" t="s">
        <v>166</v>
      </c>
      <c r="F23" s="212">
        <v>50000</v>
      </c>
      <c r="G23" s="214" t="s">
        <v>149</v>
      </c>
      <c r="H23" s="215" t="s">
        <v>148</v>
      </c>
      <c r="I23" s="291">
        <v>1</v>
      </c>
      <c r="J23" s="365"/>
      <c r="K23" s="365"/>
      <c r="L23" s="366"/>
      <c r="M23" s="367"/>
      <c r="N23" s="368"/>
    </row>
    <row r="24" spans="1:14" s="11" customFormat="1" ht="17.25" thickTop="1" thickBot="1" x14ac:dyDescent="0.3">
      <c r="A24" s="544" t="s">
        <v>38</v>
      </c>
      <c r="B24" s="545"/>
      <c r="C24" s="545"/>
      <c r="D24" s="545"/>
      <c r="E24" s="545"/>
      <c r="F24" s="369">
        <f>SUM(F20,F5)</f>
        <v>2147762</v>
      </c>
      <c r="G24" s="370"/>
      <c r="H24" s="371"/>
      <c r="I24" s="372"/>
      <c r="J24" s="371"/>
      <c r="K24" s="371"/>
      <c r="L24" s="371"/>
      <c r="M24" s="371"/>
      <c r="N24" s="371"/>
    </row>
    <row r="25" spans="1:14" ht="15.75" thickTop="1" x14ac:dyDescent="0.25"/>
    <row r="26" spans="1:14" ht="15.75" thickBot="1" x14ac:dyDescent="0.3"/>
    <row r="27" spans="1:14" x14ac:dyDescent="0.25">
      <c r="D27" s="530" t="s">
        <v>238</v>
      </c>
      <c r="E27" s="531"/>
    </row>
    <row r="28" spans="1:14" x14ac:dyDescent="0.25">
      <c r="D28" s="294" t="s">
        <v>243</v>
      </c>
      <c r="E28" s="295" t="s">
        <v>242</v>
      </c>
    </row>
    <row r="29" spans="1:14" ht="30" x14ac:dyDescent="0.25">
      <c r="D29" s="296" t="s">
        <v>241</v>
      </c>
      <c r="E29" s="297" t="s">
        <v>239</v>
      </c>
    </row>
    <row r="30" spans="1:14" ht="15.75" thickBot="1" x14ac:dyDescent="0.3">
      <c r="D30" s="298" t="s">
        <v>103</v>
      </c>
      <c r="E30" s="299" t="s">
        <v>240</v>
      </c>
    </row>
  </sheetData>
  <mergeCells count="36">
    <mergeCell ref="B5:D5"/>
    <mergeCell ref="A1:N2"/>
    <mergeCell ref="A3:D3"/>
    <mergeCell ref="E3:E4"/>
    <mergeCell ref="F3:F4"/>
    <mergeCell ref="G3:G4"/>
    <mergeCell ref="H3:H4"/>
    <mergeCell ref="I3:I4"/>
    <mergeCell ref="J3:J4"/>
    <mergeCell ref="K3:K4"/>
    <mergeCell ref="L3:L4"/>
    <mergeCell ref="M3:M4"/>
    <mergeCell ref="N3:N4"/>
    <mergeCell ref="B4:C4"/>
    <mergeCell ref="B14:C14"/>
    <mergeCell ref="B15:C15"/>
    <mergeCell ref="B9:C9"/>
    <mergeCell ref="B22:C22"/>
    <mergeCell ref="B7:C7"/>
    <mergeCell ref="B20:E20"/>
    <mergeCell ref="D27:E27"/>
    <mergeCell ref="B23:C23"/>
    <mergeCell ref="B10:C10"/>
    <mergeCell ref="B12:C12"/>
    <mergeCell ref="B21:C21"/>
    <mergeCell ref="B16:C16"/>
    <mergeCell ref="B17:C17"/>
    <mergeCell ref="B18:C18"/>
    <mergeCell ref="B11:C11"/>
    <mergeCell ref="A24:E24"/>
    <mergeCell ref="A20:A23"/>
    <mergeCell ref="A5:A19"/>
    <mergeCell ref="B6:C6"/>
    <mergeCell ref="B8:C8"/>
    <mergeCell ref="B19:C19"/>
    <mergeCell ref="B13:C13"/>
  </mergeCells>
  <printOptions horizontalCentered="1" verticalCentered="1"/>
  <pageMargins left="0.70866141732283472" right="0.70866141732283472" top="0.74803149606299213" bottom="0.74803149606299213" header="0.31496062992125984" footer="0.31496062992125984"/>
  <pageSetup paperSize="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5</vt:i4>
      </vt:variant>
      <vt:variant>
        <vt:lpstr>Plages nommées</vt:lpstr>
      </vt:variant>
      <vt:variant>
        <vt:i4>4</vt:i4>
      </vt:variant>
    </vt:vector>
  </HeadingPairs>
  <TitlesOfParts>
    <vt:vector size="9" baseType="lpstr">
      <vt:lpstr>INDICATEURS</vt:lpstr>
      <vt:lpstr>SYNTHESE</vt:lpstr>
      <vt:lpstr>MAITRISE DES REJETS</vt:lpstr>
      <vt:lpstr>MILIEUX</vt:lpstr>
      <vt:lpstr>PLUVIAL</vt:lpstr>
      <vt:lpstr>INDICATEURS!Zone_d_impression</vt:lpstr>
      <vt:lpstr>'MAITRISE DES REJETS'!Zone_d_impression</vt:lpstr>
      <vt:lpstr>PLUVIAL!Zone_d_impression</vt:lpstr>
      <vt:lpstr>SYNTHESE!Zone_d_impression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2015-10-01T07:56:14Z</dcterms:modified>
</cp:coreProperties>
</file>